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G:\Research\ENGINEERING UK REPORTS\Engineering UK 2019\Final Excel Resource 2019 files\"/>
    </mc:Choice>
  </mc:AlternateContent>
  <xr:revisionPtr revIDLastSave="0" documentId="13_ncr:1_{B4FBDC85-B8A8-4B3C-806F-E52E4AAD945F}" xr6:coauthVersionLast="36" xr6:coauthVersionMax="36" xr10:uidLastSave="{00000000-0000-0000-0000-000000000000}"/>
  <bookViews>
    <workbookView xWindow="0" yWindow="0" windowWidth="28800" windowHeight="11625" xr2:uid="{DA2CA384-9FC1-4F2F-90F7-747C31CE8453}"/>
  </bookViews>
  <sheets>
    <sheet name="Index" sheetId="2" r:id="rId1"/>
    <sheet name="10.1" sheetId="400" r:id="rId2"/>
    <sheet name="10.2" sheetId="401" r:id="rId3"/>
    <sheet name="10.3" sheetId="402" r:id="rId4"/>
    <sheet name="10.4" sheetId="403" r:id="rId5"/>
    <sheet name="10.5" sheetId="404" r:id="rId6"/>
    <sheet name="10.6" sheetId="405" r:id="rId7"/>
    <sheet name="10.7" sheetId="406" r:id="rId8"/>
    <sheet name="10.8" sheetId="407" r:id="rId9"/>
    <sheet name="10.9" sheetId="408" r:id="rId10"/>
    <sheet name="10.10" sheetId="409" r:id="rId11"/>
    <sheet name="10.11" sheetId="410" r:id="rId12"/>
    <sheet name="10.12" sheetId="411" r:id="rId13"/>
    <sheet name="10.13" sheetId="412" r:id="rId14"/>
    <sheet name="10.14" sheetId="413" r:id="rId15"/>
    <sheet name="10.15" sheetId="414" r:id="rId16"/>
    <sheet name="10.16" sheetId="415" r:id="rId17"/>
    <sheet name="10.17" sheetId="416" r:id="rId18"/>
    <sheet name="10.18" sheetId="417" r:id="rId19"/>
    <sheet name="10.19" sheetId="418" r:id="rId20"/>
    <sheet name="10.20" sheetId="419" r:id="rId21"/>
    <sheet name="10.21" sheetId="420" r:id="rId22"/>
    <sheet name="10.22" sheetId="421" r:id="rId23"/>
    <sheet name="10.23" sheetId="422" r:id="rId24"/>
  </sheets>
  <externalReferences>
    <externalReference r:id="rId25"/>
    <externalReference r:id="rId26"/>
  </externalReferences>
  <definedNames>
    <definedName name="_Fill" hidden="1">#REF!</definedName>
    <definedName name="chart22">'[1]Chapter 2 - Charts'!$D$71:$N$108</definedName>
    <definedName name="chart31">'[1]Chapter 3 - Charts'!$D$27:$O$60</definedName>
    <definedName name="chart32">'[1]Chapter 3 - Charts'!$D$74:$O$106</definedName>
    <definedName name="chart33">'[1]Chapter 3 - Charts'!$D$117:$Z$153</definedName>
    <definedName name="chart34">'[1]Chapter 3 - Charts'!$D$598:$Y$629</definedName>
    <definedName name="Chart42">'[1]Chapter 4 - Charts'!$D$25:$N$62</definedName>
    <definedName name="Chart43">'[1]Chapter 4 - Charts'!$D$71:$N$108</definedName>
    <definedName name="Chart43_b">'[1]Chapter 4 - Charts'!$D$216:$N$260</definedName>
    <definedName name="Chart44">'[1]Chapter 4 - Charts'!$D$118:$N$155</definedName>
    <definedName name="Chart44_b">'[1]Chapter 4 - Charts'!$D$165:$N$209</definedName>
    <definedName name="Chart44_b_a">'[1]Chapter 4 - Charts'!$D$267:$N$311</definedName>
    <definedName name="Chart51">'[1]Chapter 5 - Charts'!$D$25:$N$62</definedName>
    <definedName name="Chart52">'[1]Chapter 5 - Charts'!$D$71:$N$108</definedName>
    <definedName name="Chart52_b">'[1]Chapter 5 - Charts'!$D$118:$N$153</definedName>
    <definedName name="Chart53">'[1]Chapter 5 - Charts'!$D$530:$N$567</definedName>
    <definedName name="Chart71">'[1]Chapter 7 - Charts'!$D$25:$N$60</definedName>
    <definedName name="Chart710">'[1]Chapter 7 - Charts'!$D$843:$N$878</definedName>
    <definedName name="Chart710_b">'[1]Chapter 7 - Charts'!$D$886:$N$921</definedName>
    <definedName name="Chart711">'[1]Chapter 7 - Charts'!$D$931:$N$966</definedName>
    <definedName name="Chart711_b">'[1]Chapter 7 - Charts'!$D$976:$N$1011</definedName>
    <definedName name="Chart712">'[1]Chapter 7 - Charts'!$D$1021:$N$1056</definedName>
    <definedName name="Chart712_b">'[1]Chapter 7 - Charts'!$D$1065:$N$1100</definedName>
    <definedName name="Chart712_c">'[1]Chapter 7 - Charts'!$D$1110:$N$1145</definedName>
    <definedName name="Chart72">'[1]Chapter 7 - Charts'!$D$67:$N$102</definedName>
    <definedName name="Chart75">'[1]Chapter 7 - Charts'!$D$454:$N$489</definedName>
    <definedName name="Chart76">'[1]Chapter 7 - Charts'!$D$366:$N$401</definedName>
    <definedName name="Chart76_b">'[1]Chapter 7 - Charts'!$D$499:$N$534</definedName>
    <definedName name="Chart77">'[1]Chapter 7 - Charts'!$D$410:$N$445</definedName>
    <definedName name="Chart77_b">'[1]Chapter 7 - Charts'!$D$543:$N$578</definedName>
    <definedName name="colourboard">[1]Contents!$I$6:$M$30</definedName>
    <definedName name="DescripName">"Charts: Review of the Economy and Employment"</definedName>
    <definedName name="DirectoryRefName">"Review of the Economy and Employment"</definedName>
    <definedName name="FinfoNo">"finfo070"</definedName>
    <definedName name="InfoBoxNo">"D13S1F01"</definedName>
    <definedName name="NotebookNo">"NTB13101"</definedName>
    <definedName name="thecontents">[1]Contents!$A$1:$N$1</definedName>
    <definedName name="Total79">'[1]Chapter 5 - Charts'!$AJ$75:$AJ$85</definedName>
    <definedName name="Total98">'[1]Chapter 5 - Charts'!$AK$75:$AK$85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9" i="422" l="1"/>
  <c r="C18" i="422"/>
  <c r="C17" i="422"/>
  <c r="C16" i="422"/>
  <c r="C13" i="422"/>
  <c r="C12" i="422"/>
  <c r="C11" i="421"/>
  <c r="B11" i="421"/>
  <c r="C7" i="421"/>
  <c r="B7" i="421"/>
  <c r="B11" i="419"/>
  <c r="C15" i="414"/>
  <c r="F15" i="414" s="1"/>
  <c r="F14" i="414"/>
  <c r="F13" i="414"/>
  <c r="C11" i="414"/>
  <c r="F11" i="414" s="1"/>
  <c r="F10" i="414"/>
  <c r="F9" i="414"/>
  <c r="C7" i="414"/>
  <c r="F7" i="414" s="1"/>
  <c r="F6" i="414"/>
  <c r="F5" i="414"/>
</calcChain>
</file>

<file path=xl/sharedStrings.xml><?xml version="1.0" encoding="utf-8"?>
<sst xmlns="http://schemas.openxmlformats.org/spreadsheetml/2006/main" count="622" uniqueCount="323">
  <si>
    <t>Fig. no.</t>
  </si>
  <si>
    <t>Title</t>
  </si>
  <si>
    <t>Chapter 10</t>
  </si>
  <si>
    <t>Skills supply and demand projections</t>
  </si>
  <si>
    <t>Composition of the 2014 and 2024 labour force, by qualification level – UK</t>
  </si>
  <si>
    <t>Projected net requirement in all industries for the period 2014 to 2024, by expansion/replacement demand and qualification level – UK</t>
  </si>
  <si>
    <t>Projected net requirement in all industries for the period 2014 to 2024, by expansion/replacement demand and occupational group – UK</t>
  </si>
  <si>
    <t>Projected net requirement in the engineering sector for the period 2014 to 2024, by major occupational group – UK</t>
  </si>
  <si>
    <t>Projected expansion and replacement demand in the engineering sector for the period 2014 to 2024, by major occupational group and qualification level – UK</t>
  </si>
  <si>
    <t>Projected net requirement in the engineering sector for the period 2014 to 2024, by expansions/replacement demand, major occupational group and qualification level – UK</t>
  </si>
  <si>
    <t>Projected net requirement in the engineering sector for the period 2014 to 2024, by major industry group – UK</t>
  </si>
  <si>
    <t>Projected net requirement in the engineering sector for the period 2014 to 2024, by selected industry group – UK</t>
  </si>
  <si>
    <t>Projected net requirement in the engineering sector for the period 2014 to 2024, by major occupational group, qualification level, and core/related engineering classification – UK</t>
  </si>
  <si>
    <t>Projected net requirement for engineering jobs for the period 2014 to 2024, by skills level and sector – UK</t>
  </si>
  <si>
    <t>Projected net requirement for Level 3+ engineering jobs for the period 2014 to 2024, by major occupational group, qualification level, and core/related engineering classification – UK</t>
  </si>
  <si>
    <t>Projected net requirement for Level 3+ engineering 
jobs for the period 2014 to 2024, by major occupational group – UK</t>
  </si>
  <si>
    <t>Projected net requirement for Level 3+ engineering jobs for the period 2014 to 2024, by nation/region</t>
  </si>
  <si>
    <t>Summary of changes to Level 4+ skills supply calculations</t>
  </si>
  <si>
    <t>Estimated and potential graduate supply, 
by domicile – UK</t>
  </si>
  <si>
    <t>Summary of projected annual net requirement, by sector and core/related engineering occupation – UK</t>
  </si>
  <si>
    <t>Annual shortfall for core engineering occupations, by qualification level – UK</t>
  </si>
  <si>
    <t>Annual shortfall for core/related engineering occupations, by qualification level – UK</t>
  </si>
  <si>
    <t>Back to index</t>
  </si>
  <si>
    <t>Education</t>
  </si>
  <si>
    <t>Construction</t>
  </si>
  <si>
    <t>Manufacturing</t>
  </si>
  <si>
    <t>Mining and quarrying</t>
  </si>
  <si>
    <t>Other service activities</t>
  </si>
  <si>
    <t>Northern Ireland</t>
  </si>
  <si>
    <t>Scotland</t>
  </si>
  <si>
    <t>Wales</t>
  </si>
  <si>
    <t>UK</t>
  </si>
  <si>
    <t>Level 3 apprenticeships</t>
  </si>
  <si>
    <t xml:space="preserve">England </t>
  </si>
  <si>
    <t>Engineering sector</t>
  </si>
  <si>
    <t>All sectors</t>
  </si>
  <si>
    <t>Level 2</t>
  </si>
  <si>
    <t>Level 3</t>
  </si>
  <si>
    <t>Level 4</t>
  </si>
  <si>
    <t>First degree</t>
  </si>
  <si>
    <t>Other undergraduate</t>
  </si>
  <si>
    <t>Research postgraduate</t>
  </si>
  <si>
    <t>All degree levels</t>
  </si>
  <si>
    <t>Taught postgraduate</t>
  </si>
  <si>
    <t>Agriculture &amp; related subjects</t>
  </si>
  <si>
    <t>Architecture, building &amp; planning</t>
  </si>
  <si>
    <t>Biological sciences</t>
  </si>
  <si>
    <t>Computer science</t>
  </si>
  <si>
    <t>Mathematical sciences</t>
  </si>
  <si>
    <t>Medicine &amp; dentistry</t>
  </si>
  <si>
    <t>Physical sciences</t>
  </si>
  <si>
    <t>Subjects allied to medicine</t>
  </si>
  <si>
    <t>Veterinary science</t>
  </si>
  <si>
    <t>Business &amp; administrative studies</t>
  </si>
  <si>
    <t>Combined</t>
  </si>
  <si>
    <t>Creative arts &amp; design</t>
  </si>
  <si>
    <t>Historical &amp; philosophical studies</t>
  </si>
  <si>
    <t>Languages</t>
  </si>
  <si>
    <t>Law</t>
  </si>
  <si>
    <t>Mass communications &amp; documentation</t>
  </si>
  <si>
    <t>Social studies</t>
  </si>
  <si>
    <t>Engineering &amp; technology</t>
  </si>
  <si>
    <t>All engineering occupations</t>
  </si>
  <si>
    <t>UK domiciled</t>
  </si>
  <si>
    <t>EU domiciled</t>
  </si>
  <si>
    <t>Administrative and support service activities</t>
  </si>
  <si>
    <t>Information and communication</t>
  </si>
  <si>
    <t>Core</t>
  </si>
  <si>
    <t>Related</t>
  </si>
  <si>
    <t>Figure 10.1 Composition of the 2014 and 2024 labour force, by 
qualification level – UK</t>
  </si>
  <si>
    <t>Figure 10.2 Projected net requirement in all industries for the 
period 2014 to 2024, by expansion/replacement demand and 
qualification level – UK</t>
  </si>
  <si>
    <t>Figure 10.3 Projected net requirement in all industries for the period 2014 to 2024, by expansion/replacement demand and occupational group – UK</t>
  </si>
  <si>
    <t>Expansion demand</t>
  </si>
  <si>
    <t>Replacement demand</t>
  </si>
  <si>
    <t>Net requirement</t>
  </si>
  <si>
    <t>Base employment (2014) (000's)</t>
  </si>
  <si>
    <t>No. (000's)</t>
  </si>
  <si>
    <t>% of base employment</t>
  </si>
  <si>
    <t> 11 Corporate managers and directors</t>
  </si>
  <si>
    <t> 12 Other managers and proprietors</t>
  </si>
  <si>
    <t> 21 Science, research, engineering and technology professionals</t>
  </si>
  <si>
    <t> 22 Health professionals</t>
  </si>
  <si>
    <t> 23 Teaching and educational professionals</t>
  </si>
  <si>
    <t> 24 Business, media and public service professionals</t>
  </si>
  <si>
    <t> 31 Science, engineering and technology associate professionals</t>
  </si>
  <si>
    <t> 32 Health and social care associate professionals</t>
  </si>
  <si>
    <t> 33 Protective service occupations</t>
  </si>
  <si>
    <t> 34 Culture, media and sports occupations</t>
  </si>
  <si>
    <t> 35 Business and public service associate professionals</t>
  </si>
  <si>
    <t> 41 Administrative occupations</t>
  </si>
  <si>
    <t> 42 Secretarial and related occupations</t>
  </si>
  <si>
    <t> 51 Skilled agricultural and related trades</t>
  </si>
  <si>
    <t> 52 Skilled metal, electrical and electronic trades</t>
  </si>
  <si>
    <t> 53 Skilled construction and building trades</t>
  </si>
  <si>
    <t> 54 Textiles, printing and other skilled trades</t>
  </si>
  <si>
    <t> 61 Caring personal service occupations</t>
  </si>
  <si>
    <t> 62 Leisure, travel and related personal service occupations</t>
  </si>
  <si>
    <t> 71 Sales occupations</t>
  </si>
  <si>
    <t> 72 Customer service occupations</t>
  </si>
  <si>
    <t> 81 Process, plant and machine operatives</t>
  </si>
  <si>
    <t> 82 Transport and mobile machine drivers and operatives</t>
  </si>
  <si>
    <t> 91 Elementary trades and related occupations</t>
  </si>
  <si>
    <t> 92 Elementary administration and service occupations</t>
  </si>
  <si>
    <t>All occupations</t>
  </si>
  <si>
    <t>Source: IER, Working Futures 2014-2024 (EngineeringUK extension, 2017)</t>
  </si>
  <si>
    <t>Figure 10.4 Projected net requirement in the engineering 
sector for the period 2014 to 2024, by major occupational 
group – UK</t>
  </si>
  <si>
    <t>Figure 10.5 Projected expansion and replacement demand in 
the engineering sector for the period 2014 to 2024, by major 
occupational group and qualification level – UK</t>
  </si>
  <si>
    <t>Figure 10.6 Projected net requirement in the engineering sector for the period 2014 to 2024, by expansions/replacement demand,
major occupational group and qualification level – UK</t>
  </si>
  <si>
    <t>Expansion demand by 2024</t>
  </si>
  <si>
    <t>Replacement demand by 2024</t>
  </si>
  <si>
    <t>SOC major group</t>
  </si>
  <si>
    <t>1. Managers and senior officials</t>
  </si>
  <si>
    <t>2. Professional occupations</t>
  </si>
  <si>
    <t>3. Associate professional occupations</t>
  </si>
  <si>
    <t>5. Skilled trades occupations</t>
  </si>
  <si>
    <t>4. Administrative, clerical and secretarial occupations</t>
  </si>
  <si>
    <t>6. Caring, leisure and other service occupations</t>
  </si>
  <si>
    <t>7. Sales and customer service occupations</t>
  </si>
  <si>
    <t xml:space="preserve">8. Transport and machine operatives </t>
  </si>
  <si>
    <t>9. Elementary trades and related occupations</t>
  </si>
  <si>
    <t>Qualification level</t>
  </si>
  <si>
    <t>Level 4+</t>
  </si>
  <si>
    <t>Below Level 3</t>
  </si>
  <si>
    <t>Source: IER, Working Futures 2014-2024 (EngineeringUK extension)</t>
  </si>
  <si>
    <t xml:space="preserve">Figure 10.7 Projected net requirement in the engineering sector for the period 2014 to 2024, by major industry group – UK </t>
  </si>
  <si>
    <t>Total requirement</t>
  </si>
  <si>
    <t>% of total requirement in engineering sector by 2024</t>
  </si>
  <si>
    <t>Agriculture, forestry and fishing</t>
  </si>
  <si>
    <t>Electricity, gas, steam and air conditioning supply</t>
  </si>
  <si>
    <t>Professional, scientific and technical activities</t>
  </si>
  <si>
    <r>
      <t>Public administration and defence; compulsory social security</t>
    </r>
    <r>
      <rPr>
        <sz val="11"/>
        <color theme="1"/>
        <rFont val="Calibri"/>
        <family val="2"/>
        <scheme val="minor"/>
      </rPr>
      <t> </t>
    </r>
  </si>
  <si>
    <t>Transportation and storage</t>
  </si>
  <si>
    <t>Water supply sewerage, waste management and remediation</t>
  </si>
  <si>
    <t>Wholesale and retail trade; repair of motor vehicles</t>
  </si>
  <si>
    <t>All engineering industries </t>
  </si>
  <si>
    <t>Figure 10.8 Projected net requirement in the engineering sector 
for the period 2014 to 2024, by selected industry group – UK</t>
  </si>
  <si>
    <t>Figure 10.9 Projected net requirement in the engineering sector 
for the period 2014 to 2024, by major occupational group, 
qualification level, and core/related engineering classification 
(2014-2024) – UK</t>
  </si>
  <si>
    <r>
      <t>Figure 10.10</t>
    </r>
    <r>
      <rPr>
        <sz val="11"/>
        <color theme="1"/>
        <rFont val="Calibri"/>
        <family val="2"/>
        <scheme val="minor"/>
      </rPr>
      <t xml:space="preserve"> </t>
    </r>
    <r>
      <rPr>
        <b/>
        <sz val="11"/>
        <color theme="1"/>
        <rFont val="Calibri"/>
        <family val="2"/>
        <scheme val="minor"/>
      </rPr>
      <t xml:space="preserve">Projected net requirement for engineering jobs for the period 2014 to 2024, by skills level and sector – UK </t>
    </r>
  </si>
  <si>
    <t>% total demand</t>
  </si>
  <si>
    <t xml:space="preserve">Non-engineering occupations </t>
  </si>
  <si>
    <t>Total demand in sector</t>
  </si>
  <si>
    <t xml:space="preserve">Level 3 demand in engineering sector </t>
  </si>
  <si>
    <t xml:space="preserve">Level 4+ demand in engineering sector </t>
  </si>
  <si>
    <t>Total Level 3+ demand in engineering sector</t>
  </si>
  <si>
    <t>Non-engineering sector</t>
  </si>
  <si>
    <t xml:space="preserve">Level 3 demand in non-engineering sector </t>
  </si>
  <si>
    <t xml:space="preserve">Level 4+ demand in non-engineering sector </t>
  </si>
  <si>
    <t>Total Level 3+ demand in non-engineering sector</t>
  </si>
  <si>
    <t xml:space="preserve">Total Level 3 demand </t>
  </si>
  <si>
    <t>Total Level 4+ demand</t>
  </si>
  <si>
    <t>Total Level 3+ demand</t>
  </si>
  <si>
    <t>Net engineering requirement</t>
  </si>
  <si>
    <t>Engineering skills sub-group</t>
  </si>
  <si>
    <t>Core occupations</t>
  </si>
  <si>
    <t>Related occupations</t>
  </si>
  <si>
    <t>Net requirement (2014-2024)</t>
  </si>
  <si>
    <t>Annual requirement</t>
  </si>
  <si>
    <t>11. Corporate managers and directors</t>
  </si>
  <si>
    <t>12. Other managers and proprietors</t>
  </si>
  <si>
    <t xml:space="preserve">21. Science, research and engineering and technology professionals </t>
  </si>
  <si>
    <t>22. Health professionals</t>
  </si>
  <si>
    <t>23. Teaching and educational professionals</t>
  </si>
  <si>
    <t xml:space="preserve">24. Business, media and public service professionals </t>
  </si>
  <si>
    <t>Level 3 or 4</t>
  </si>
  <si>
    <t>12a. Level 4 qualifications or above</t>
  </si>
  <si>
    <t>12b. Level 3 qualifications or below</t>
  </si>
  <si>
    <t>31. Science, engineering and technology associate professionals</t>
  </si>
  <si>
    <t>31a. Level 4 qualifications or above</t>
  </si>
  <si>
    <t>31b. Level 3 qualifications or below</t>
  </si>
  <si>
    <t>32. Health and social care associate professionals</t>
  </si>
  <si>
    <t>32a. Level 4 qualifications or above</t>
  </si>
  <si>
    <t>32b. Level 3 qualifications or below</t>
  </si>
  <si>
    <t>33. Protective service occupations</t>
  </si>
  <si>
    <t>33a. Level 4 qualifications or above</t>
  </si>
  <si>
    <t>33b. Level 3 qualifications or below</t>
  </si>
  <si>
    <t xml:space="preserve">34. Culture, media, and sports occupations </t>
  </si>
  <si>
    <t>34a. Level 4 qualifications or above</t>
  </si>
  <si>
    <t>34b. Level 3 qualifications or below</t>
  </si>
  <si>
    <t>35. Business and public service associate professionals</t>
  </si>
  <si>
    <t>35a. Level 4 qualifications or above</t>
  </si>
  <si>
    <t>35b. Level 3 qualifications or below</t>
  </si>
  <si>
    <t xml:space="preserve">51. Skilled agricultural and related trades </t>
  </si>
  <si>
    <t>52. Skilled metal, electrical and electronic trades</t>
  </si>
  <si>
    <t>53. Skilled construction and building trades</t>
  </si>
  <si>
    <t xml:space="preserve">54. Textiles, printing and other skilled trades </t>
  </si>
  <si>
    <t>41. Administrative occupations</t>
  </si>
  <si>
    <t xml:space="preserve">42. Secretarial and related occupations </t>
  </si>
  <si>
    <t xml:space="preserve">61. Caring personal service occupations </t>
  </si>
  <si>
    <t>62. Leisure, travel and related personal service occupations</t>
  </si>
  <si>
    <t>71. Sales occupations</t>
  </si>
  <si>
    <t xml:space="preserve">72. Customer service occupations </t>
  </si>
  <si>
    <t>81. Process, plant and machine operatives</t>
  </si>
  <si>
    <t>82. Transport and mobile machine drivers and operatives</t>
  </si>
  <si>
    <t>Level 1</t>
  </si>
  <si>
    <t>Elementary trades and related occupations</t>
  </si>
  <si>
    <t>91. Elementary trades and related occupations</t>
  </si>
  <si>
    <t>92. Elementary administration and service occupations</t>
  </si>
  <si>
    <t>Total demand</t>
  </si>
  <si>
    <t>Total demand for level 3+ skills</t>
  </si>
  <si>
    <t>Level 4+ (sub groups: 11, 12a, 21, 24, 31a, 34a, 35a)</t>
  </si>
  <si>
    <t>Level 3 (sub groups: 12b, 31b, 34b, 35b, 52, 53)</t>
  </si>
  <si>
    <t>Figure 10.12 Projected net requirement for Level 3+ engineering 
jobs for the period 2014 to 2024, by major occupational group, 
qualification level, and core/related engineering classification – UK</t>
  </si>
  <si>
    <t>Figure 10.13 Projected net requirement for Level 3+ engineering 
jobs for the period 2014 to 2024, by major occupational group – UK</t>
  </si>
  <si>
    <t>10.14 Projected net requirement for Level 3+ engineering jobs for the period 2014 to 2024, by nation/region</t>
  </si>
  <si>
    <t>Demand for Level 3+ engineering occupations</t>
  </si>
  <si>
    <t>Total Level 3+ requirement (all jobs)</t>
  </si>
  <si>
    <t>Engineering demand as % of Level 3+ requirement</t>
  </si>
  <si>
    <t>Total requirement (all levels, all jobs)</t>
  </si>
  <si>
    <t>Engineering demand as % of total requirement</t>
  </si>
  <si>
    <t>Regional demand as % of UK engineering demand</t>
  </si>
  <si>
    <t>England </t>
  </si>
  <si>
    <t>     North East </t>
  </si>
  <si>
    <t>     North West </t>
  </si>
  <si>
    <t>     Yorkshire and the Humber </t>
  </si>
  <si>
    <t>     East Midlands </t>
  </si>
  <si>
    <t>     West Midlands </t>
  </si>
  <si>
    <t>     East of England </t>
  </si>
  <si>
    <t>     London </t>
  </si>
  <si>
    <t>     South East </t>
  </si>
  <si>
    <t>     South West </t>
  </si>
  <si>
    <t>Wales </t>
  </si>
  <si>
    <t>Scotland </t>
  </si>
  <si>
    <t>Northern Ireland </t>
  </si>
  <si>
    <t>UK total</t>
  </si>
  <si>
    <t xml:space="preserve">Core engineering </t>
  </si>
  <si>
    <t xml:space="preserve">Related engineering </t>
  </si>
  <si>
    <t>Total Level 3 supply</t>
  </si>
  <si>
    <t>Total Level 4+ supply</t>
  </si>
  <si>
    <t>Total (Level 3+)</t>
  </si>
  <si>
    <t>Total Level 3+ supply</t>
  </si>
  <si>
    <t>Source: Data collated in Chapter 6 from Skills Funding Agency, Skills Development Scotland, Welsh Government, Department for Education and Learning Northern Ireland</t>
  </si>
  <si>
    <t xml:space="preserve">Because no information on achievements in engineering-related frameworks is available for Northern Ireland, this figure includes all participants in these types of apprenticeships in 2016, resulting in a small overestimation of the Level 3 supply.  </t>
  </si>
  <si>
    <t>Figure 10.16 Summary of changes to Level 4+ skills supply calculations</t>
  </si>
  <si>
    <t>Non EU domiciled</t>
  </si>
  <si>
    <t>Total estimated supply</t>
  </si>
  <si>
    <t xml:space="preserve">No. qualifiers </t>
  </si>
  <si>
    <t>Estimated no. employed</t>
  </si>
  <si>
    <t>Tier 1 (estimated no. employed in UK Level 4+ engineering occupations)</t>
  </si>
  <si>
    <t>Total Tier 1</t>
  </si>
  <si>
    <t>Tier 1 total</t>
  </si>
  <si>
    <t>Tier 2 (estimated no. employed in UK Level 4+ engineering occupations)</t>
  </si>
  <si>
    <t>Total Tier 2</t>
  </si>
  <si>
    <t>Tier 2 total</t>
  </si>
  <si>
    <t>Tier 3 (estimated no. employed in UK Level 4+ engineering occupations)</t>
  </si>
  <si>
    <t>Total Tier 3</t>
  </si>
  <si>
    <t>Tier 3 total</t>
  </si>
  <si>
    <t>Total estimated supply across subjects and degree levels</t>
  </si>
  <si>
    <t>Source: HESA, student record 2015/16 and Destination of Leavers from Higher Education Survey 2015/16</t>
  </si>
  <si>
    <t>Total potential supply</t>
  </si>
  <si>
    <t>No. qualifiers</t>
  </si>
  <si>
    <t>Potential no. employed</t>
  </si>
  <si>
    <t>Tier 1 (estimated no. employed within/outside UK)</t>
  </si>
  <si>
    <t>Tier 2 (estimated no. employed in engineering occupations within/outside UK)</t>
  </si>
  <si>
    <t>Tier 3 (estimated no. employed in Level 4+ engineering occupations within/outside UK)</t>
  </si>
  <si>
    <t>Total potential supply across subjects and degree levels</t>
  </si>
  <si>
    <t>Figure 10.19 Estimated and potential graduate supply, 
by domicile – UK</t>
  </si>
  <si>
    <t>Estimated</t>
  </si>
  <si>
    <t>Potential</t>
  </si>
  <si>
    <t>Apprenticeship supply</t>
  </si>
  <si>
    <t xml:space="preserve">     Core engineering</t>
  </si>
  <si>
    <t xml:space="preserve">     Related engineering</t>
  </si>
  <si>
    <t>Level 4+ apprenticeships</t>
  </si>
  <si>
    <t xml:space="preserve">    Related engineering</t>
  </si>
  <si>
    <t>Total apprenticeship supply</t>
  </si>
  <si>
    <t>HE graduate supply</t>
  </si>
  <si>
    <t>Tier 1 (core engineering)</t>
  </si>
  <si>
    <t>Tier 2 (core engineering)</t>
  </si>
  <si>
    <t>Tier 3 (related engineering)</t>
  </si>
  <si>
    <t xml:space="preserve">Total HE graduate supply </t>
  </si>
  <si>
    <t>Figure 10.21 Summary of projected annual net requirement, by sector and core/related engineering occupation – UK</t>
  </si>
  <si>
    <t>10.22 Annual shortfall for core engineering occupations, by qualification level – UK</t>
  </si>
  <si>
    <t>Level 4+ only (graduate level)</t>
  </si>
  <si>
    <t>Core engineering demand (Level 4 only)</t>
  </si>
  <si>
    <t>Supply (Tier 1 &amp; 2 + Level 4 core apprenticeships)</t>
  </si>
  <si>
    <t xml:space="preserve">Annual estimate shortfall </t>
  </si>
  <si>
    <t>Core engineering demand (Level 3+)</t>
  </si>
  <si>
    <t>Supply (Tier 1 &amp; 2 + Level 3+ core apprenticeships)</t>
  </si>
  <si>
    <t>Annual estimated shortfall</t>
  </si>
  <si>
    <t>Figure 10.23 Annual shortfall for core/related engineering occupations, by qualification level – UK</t>
  </si>
  <si>
    <t>A</t>
  </si>
  <si>
    <t>Annual demand</t>
  </si>
  <si>
    <t>B</t>
  </si>
  <si>
    <t>Annual supply</t>
  </si>
  <si>
    <t>C</t>
  </si>
  <si>
    <t>Net Level 3 shortfall (C=A-B)</t>
  </si>
  <si>
    <t>**</t>
  </si>
  <si>
    <t>D</t>
  </si>
  <si>
    <t>E</t>
  </si>
  <si>
    <t>Estimated annual supply</t>
  </si>
  <si>
    <t>F</t>
  </si>
  <si>
    <t>Potential annual supply</t>
  </si>
  <si>
    <t>G</t>
  </si>
  <si>
    <t>Engineering-related apprenticeships (Level 4+)</t>
  </si>
  <si>
    <t>H</t>
  </si>
  <si>
    <t>Net Level 4 shortfall based on estimated supply (H=D-E-G)</t>
  </si>
  <si>
    <t>I</t>
  </si>
  <si>
    <t>Net Level 4 shortfall based on potential supply (I=D-F-G)</t>
  </si>
  <si>
    <t>Level 3+ total </t>
  </si>
  <si>
    <t>J</t>
  </si>
  <si>
    <t>Annual demand (A+D)</t>
  </si>
  <si>
    <t>K</t>
  </si>
  <si>
    <t>Annual estimated supply (B+E+G)</t>
  </si>
  <si>
    <t>L</t>
  </si>
  <si>
    <t>Annual potential supply (B+F+G)</t>
  </si>
  <si>
    <t>M</t>
  </si>
  <si>
    <t>Net Level 3+ shortfall based on estimated supply (M=J-K)</t>
  </si>
  <si>
    <t>N</t>
  </si>
  <si>
    <t>Net Level 3+ shortfall based on potential supply (N=J-L)</t>
  </si>
  <si>
    <t xml:space="preserve">Note: Figures relating to the Level 3 supply and demand are presented here to aid interpretation. However, a shortfall figure has not been supplied. </t>
  </si>
  <si>
    <t xml:space="preserve">This is because taking the supply from Level 3 apprenticeships alone would ignore the possibility that graduates could enter roles that require a lower level qualification than they hold. </t>
  </si>
  <si>
    <t>In other words, it ignores underutilisation of skills.</t>
  </si>
  <si>
    <t>Figure 10.11 Projected net requirement for the period 2014 to 2024 for engineering jobs by occupational group, core/related engineering classification, and qualification level – UK</t>
  </si>
  <si>
    <t>Figure 10.15 Number of engineering-related apprenticeship achievements by nation and core/related engineering classification (2015/2016)</t>
  </si>
  <si>
    <t>Figure 10.17 stimated supply of graduates with Level 4+ engineering-related skills (2015/2016) – UK</t>
  </si>
  <si>
    <t>Figure 10.18 Potential supply of graduates with Level 4+ engineering-related skills (2015/2016) – UK</t>
  </si>
  <si>
    <t>Figure 10.20 Supply numbers arising from higher education and apprenticeship achievements by level, subject tier and core/related engineering classification (2015/2016) – UK</t>
  </si>
  <si>
    <t>Projected net requirement for the period 2014 to 2024 for engineering jobs by occupational group, core/related engineering classification, and qualification level – UK</t>
  </si>
  <si>
    <t>Supply numbers arising from higher education and apprenticeship achievements by level, subject tier and core/related engineering classification (2015/2016) – UK</t>
  </si>
  <si>
    <t>Number of engineering–related apprenticeship achievements by nation and core/related engineering classification (2015/2016)</t>
  </si>
  <si>
    <t>Estimated supply of graduates with Level 4+ engineering–related skills (2015/2016) – UK</t>
  </si>
  <si>
    <t>Potential supply of graduates with Level 4+ engineering–related skills (2015/2016) – UK</t>
  </si>
  <si>
    <t xml:space="preserve">This chapter outlines findings from a bespoke extension of Working Futures 2014 to 2024 undertaken by Warwick Institute for Employment Studies on EngineeringUK’s behalf. It provides comparisons of the 2014 labour force to the expected composition of the 2024 labour force and the projected replacement/expansion demand and net requirement in engineering occupations and industries. Based on this demand and the supply of engineering talent coming from the educational pipeline through apprenticeships and higher education, it provides estimates of the current shortfall of engineering skills. 
Please note: information from this chapter is based on Working Futures 2014 to 2024 and HESA student record and DLHE data from 2015/16. It will next be updated in January 2020 as part of the Engineering UK: The state of engineering 2020 report. To find more analysis of the demand forecast by sector and region, please see our Demand forecast resource (URL). </t>
  </si>
  <si>
    <r>
      <rPr>
        <sz val="11"/>
        <rFont val="Calibri"/>
        <family val="2"/>
        <scheme val="minor"/>
      </rPr>
      <t xml:space="preserve">For more analysis on the state of engineering, please visit: </t>
    </r>
    <r>
      <rPr>
        <u/>
        <sz val="11"/>
        <color theme="10"/>
        <rFont val="Calibri"/>
        <family val="2"/>
        <scheme val="minor"/>
      </rPr>
      <t>https://www.engineeringuk.com/research/data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</si>
</sst>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
    <numFmt numFmtId="166" formatCode="0.0"/>
    <numFmt numFmtId="178" formatCode="_(* #,##0.00_);_(* \(#,##0.00\);_(* &quot;-&quot;??_);_(@_)"/>
  </numFmts>
  <fonts count="30"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4"/>
      <color theme="1"/>
      <name val="Calibri"/>
      <family val="2"/>
      <scheme val="minor"/>
    </font>
    <font>
      <b/>
      <sz val="12"/>
      <color theme="1"/>
      <name val="Calibri"/>
      <family val="2"/>
      <scheme val="minor"/>
    </font>
    <font>
      <sz val="11"/>
      <color theme="1"/>
      <name val="Calibri"/>
      <family val="2"/>
    </font>
    <font>
      <sz val="12"/>
      <color theme="1"/>
      <name val="Calibri"/>
      <family val="2"/>
      <scheme val="minor"/>
    </font>
    <font>
      <sz val="11"/>
      <color rgb="FF000000"/>
      <name val="Calibri"/>
      <family val="2"/>
      <scheme val="minor"/>
    </font>
    <font>
      <sz val="11"/>
      <color rgb="FF000000"/>
      <name val="Calibri"/>
      <family val="2"/>
    </font>
    <font>
      <sz val="11"/>
      <name val="Calibri"/>
      <family val="2"/>
      <scheme val="minor"/>
    </font>
    <font>
      <sz val="10"/>
      <color rgb="FF000000"/>
      <name val="Arial"/>
      <family val="2"/>
    </font>
    <font>
      <sz val="8"/>
      <name val="Arial"/>
      <family val="2"/>
    </font>
    <font>
      <sz val="8"/>
      <color theme="1"/>
      <name val="Calibri"/>
      <family val="2"/>
      <scheme val="minor"/>
    </font>
    <font>
      <b/>
      <sz val="11"/>
      <color rgb="FF000000"/>
      <name val="Calibri"/>
      <family val="2"/>
    </font>
    <font>
      <b/>
      <sz val="11"/>
      <color rgb="FF000000"/>
      <name val="Calibri"/>
      <family val="2"/>
      <scheme val="minor"/>
    </font>
    <font>
      <sz val="10"/>
      <name val="Times New Roman"/>
      <family val="1"/>
    </font>
    <font>
      <sz val="10"/>
      <color rgb="FF000000"/>
      <name val="Calibri"/>
      <family val="2"/>
    </font>
    <font>
      <i/>
      <sz val="11"/>
      <color rgb="FF000000"/>
      <name val="Calibri"/>
      <family val="2"/>
      <scheme val="minor"/>
    </font>
    <font>
      <i/>
      <sz val="11"/>
      <color theme="1"/>
      <name val="Calibri"/>
      <family val="2"/>
      <scheme val="minor"/>
    </font>
    <font>
      <sz val="10"/>
      <name val="Arial"/>
      <family val="2"/>
    </font>
    <font>
      <u/>
      <sz val="11"/>
      <color rgb="FF0563C1"/>
      <name val="Calibri"/>
      <family val="2"/>
    </font>
    <font>
      <sz val="12"/>
      <color rgb="FF000000"/>
      <name val="Arial"/>
      <family val="2"/>
    </font>
    <font>
      <b/>
      <sz val="11"/>
      <color rgb="FF009B74"/>
      <name val="Calibri"/>
      <family val="2"/>
      <scheme val="minor"/>
    </font>
    <font>
      <b/>
      <sz val="11"/>
      <color rgb="FF009B74"/>
      <name val="Calibri"/>
      <family val="2"/>
    </font>
    <font>
      <sz val="7"/>
      <name val="Arial"/>
      <family val="2"/>
    </font>
    <font>
      <b/>
      <sz val="10"/>
      <color rgb="FF009B74"/>
      <name val="Calibri"/>
      <family val="2"/>
    </font>
    <font>
      <sz val="10"/>
      <name val="Calibri"/>
      <family val="2"/>
    </font>
    <font>
      <i/>
      <sz val="10"/>
      <name val="Calibri"/>
      <family val="2"/>
    </font>
    <font>
      <b/>
      <sz val="16"/>
      <color rgb="FF0070C0"/>
      <name val="Calibri"/>
      <family val="2"/>
      <scheme val="minor"/>
    </font>
  </fonts>
  <fills count="9">
    <fill>
      <patternFill patternType="none"/>
    </fill>
    <fill>
      <patternFill patternType="gray125"/>
    </fill>
    <fill>
      <patternFill patternType="solid">
        <fgColor theme="0"/>
        <bgColor rgb="FF000000"/>
      </patternFill>
    </fill>
    <fill>
      <patternFill patternType="solid">
        <fgColor theme="0"/>
        <bgColor indexed="64"/>
      </patternFill>
    </fill>
    <fill>
      <patternFill patternType="solid">
        <fgColor rgb="FFE6F5F1"/>
        <bgColor indexed="64"/>
      </patternFill>
    </fill>
    <fill>
      <patternFill patternType="solid">
        <fgColor rgb="FFE6F5F1"/>
        <bgColor rgb="FF000000"/>
      </patternFill>
    </fill>
    <fill>
      <patternFill patternType="solid">
        <fgColor rgb="FFFFFFFF"/>
        <bgColor rgb="FF000000"/>
      </patternFill>
    </fill>
    <fill>
      <patternFill patternType="solid">
        <fgColor rgb="FFC3E7DE"/>
        <bgColor indexed="64"/>
      </patternFill>
    </fill>
    <fill>
      <patternFill patternType="solid">
        <fgColor rgb="FFD6EEE8"/>
        <bgColor indexed="64"/>
      </patternFill>
    </fill>
  </fills>
  <borders count="2">
    <border>
      <left/>
      <right/>
      <top/>
      <bottom/>
      <diagonal/>
    </border>
    <border>
      <left style="medium">
        <color rgb="FFFFFFFF"/>
      </left>
      <right/>
      <top/>
      <bottom/>
      <diagonal/>
    </border>
  </borders>
  <cellStyleXfs count="227">
    <xf numFmtId="0" fontId="0" fillId="0" borderId="0"/>
    <xf numFmtId="0" fontId="3" fillId="0" borderId="0" applyNumberFormat="0" applyFill="0" applyBorder="0" applyAlignment="0" applyProtection="0"/>
    <xf numFmtId="0" fontId="9" fillId="0" borderId="0" applyNumberFormat="0" applyFont="0" applyBorder="0" applyProtection="0"/>
    <xf numFmtId="0" fontId="11" fillId="0" borderId="0" applyNumberFormat="0" applyBorder="0" applyProtection="0"/>
    <xf numFmtId="0" fontId="12" fillId="0" borderId="0">
      <alignment vertical="top"/>
      <protection locked="0"/>
    </xf>
    <xf numFmtId="0" fontId="7" fillId="0" borderId="0"/>
    <xf numFmtId="0" fontId="1" fillId="0" borderId="0"/>
    <xf numFmtId="0" fontId="16" fillId="0" borderId="0"/>
    <xf numFmtId="0" fontId="12" fillId="0" borderId="0">
      <alignment vertical="top"/>
      <protection locked="0"/>
    </xf>
    <xf numFmtId="0" fontId="9" fillId="0" borderId="0"/>
    <xf numFmtId="0" fontId="21" fillId="0" borderId="0" applyNumberFormat="0" applyFill="0" applyBorder="0" applyAlignment="0" applyProtection="0"/>
    <xf numFmtId="0" fontId="22" fillId="0" borderId="0" applyNumberFormat="0" applyBorder="0" applyProtection="0"/>
    <xf numFmtId="0" fontId="22" fillId="0" borderId="0" applyNumberFormat="0" applyBorder="0" applyProtection="0"/>
    <xf numFmtId="9" fontId="9" fillId="0" borderId="0" applyFont="0" applyFill="0" applyBorder="0" applyAlignment="0" applyProtection="0"/>
    <xf numFmtId="0" fontId="9" fillId="0" borderId="0" applyNumberFormat="0" applyFont="0" applyBorder="0" applyProtection="0"/>
    <xf numFmtId="0" fontId="9" fillId="0" borderId="0" applyNumberFormat="0" applyFont="0" applyBorder="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5" fillId="0" borderId="0" applyNumberFormat="0" applyFill="0" applyBorder="0" applyAlignment="0" applyProtection="0"/>
    <xf numFmtId="9" fontId="12"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12">
    <xf numFmtId="0" fontId="0" fillId="0" borderId="0" xfId="0"/>
    <xf numFmtId="0" fontId="4" fillId="0" borderId="0" xfId="0" applyFont="1" applyAlignment="1" applyProtection="1">
      <alignment vertical="top" wrapText="1"/>
    </xf>
    <xf numFmtId="0" fontId="2" fillId="0" borderId="0" xfId="0" applyFont="1" applyAlignment="1" applyProtection="1">
      <alignment vertical="top" wrapText="1"/>
    </xf>
    <xf numFmtId="0" fontId="5" fillId="0" borderId="0" xfId="0" applyFont="1" applyAlignment="1" applyProtection="1">
      <alignment vertical="top" wrapText="1"/>
    </xf>
    <xf numFmtId="0" fontId="3" fillId="0" borderId="0" xfId="1" applyFill="1"/>
    <xf numFmtId="0" fontId="0" fillId="0" borderId="0" xfId="0" applyFont="1" applyAlignment="1" applyProtection="1">
      <alignment vertical="top" wrapText="1"/>
    </xf>
    <xf numFmtId="0" fontId="3" fillId="0" borderId="0" xfId="1" applyAlignment="1" applyProtection="1">
      <alignment vertical="top" wrapText="1"/>
    </xf>
    <xf numFmtId="0" fontId="3" fillId="0" borderId="0" xfId="1" applyFill="1" applyAlignment="1" applyProtection="1">
      <alignment vertical="top"/>
    </xf>
    <xf numFmtId="2" fontId="3" fillId="0" borderId="0" xfId="1" applyNumberFormat="1" applyAlignment="1" applyProtection="1">
      <alignment vertical="top" wrapText="1"/>
    </xf>
    <xf numFmtId="0" fontId="7" fillId="0" borderId="0" xfId="0" applyFont="1" applyAlignment="1" applyProtection="1">
      <alignment vertical="top" wrapText="1"/>
    </xf>
    <xf numFmtId="2" fontId="3" fillId="0" borderId="0" xfId="1" applyNumberFormat="1" applyFill="1" applyAlignment="1" applyProtection="1">
      <alignment vertical="top" wrapText="1"/>
    </xf>
    <xf numFmtId="0" fontId="0" fillId="0" borderId="0" xfId="0" applyFont="1"/>
    <xf numFmtId="0" fontId="0" fillId="0" borderId="0" xfId="0" applyFont="1" applyFill="1"/>
    <xf numFmtId="0" fontId="0" fillId="0" borderId="0" xfId="0" applyFont="1" applyAlignment="1">
      <alignment horizontal="left"/>
    </xf>
    <xf numFmtId="0" fontId="13" fillId="0" borderId="0" xfId="0" applyFont="1"/>
    <xf numFmtId="0" fontId="2" fillId="0" borderId="0" xfId="0" applyFont="1" applyAlignment="1"/>
    <xf numFmtId="0" fontId="2" fillId="0" borderId="0" xfId="0" applyFont="1"/>
    <xf numFmtId="3" fontId="0" fillId="0" borderId="0" xfId="0" applyNumberFormat="1"/>
    <xf numFmtId="0" fontId="0" fillId="0" borderId="0" xfId="0" applyAlignment="1"/>
    <xf numFmtId="0" fontId="0" fillId="0" borderId="0" xfId="0" applyAlignment="1">
      <alignment wrapText="1"/>
    </xf>
    <xf numFmtId="0" fontId="3" fillId="0" borderId="0" xfId="1" applyFont="1"/>
    <xf numFmtId="0" fontId="2" fillId="0" borderId="0" xfId="0" applyFont="1" applyAlignment="1">
      <alignment wrapText="1"/>
    </xf>
    <xf numFmtId="166" fontId="0" fillId="0" borderId="0" xfId="0" applyNumberFormat="1"/>
    <xf numFmtId="0" fontId="2" fillId="0" borderId="0" xfId="0" applyFont="1" applyAlignment="1">
      <alignment vertical="center"/>
    </xf>
    <xf numFmtId="3" fontId="0" fillId="0" borderId="0" xfId="0" applyNumberFormat="1" applyFont="1"/>
    <xf numFmtId="0" fontId="2" fillId="0" borderId="0" xfId="0" applyFont="1" applyFill="1"/>
    <xf numFmtId="0" fontId="0" fillId="0" borderId="0" xfId="0" applyFont="1" applyBorder="1"/>
    <xf numFmtId="0" fontId="0" fillId="0" borderId="0" xfId="0" applyBorder="1"/>
    <xf numFmtId="0" fontId="8" fillId="0" borderId="0" xfId="0" applyFont="1" applyBorder="1" applyAlignment="1">
      <alignment vertical="center"/>
    </xf>
    <xf numFmtId="3" fontId="8" fillId="0" borderId="0" xfId="0" applyNumberFormat="1" applyFont="1" applyBorder="1" applyAlignment="1">
      <alignment horizontal="right" vertical="center"/>
    </xf>
    <xf numFmtId="3" fontId="0" fillId="3" borderId="0" xfId="0" applyNumberFormat="1" applyFont="1" applyFill="1" applyBorder="1"/>
    <xf numFmtId="0" fontId="0" fillId="0" borderId="0" xfId="0" applyFont="1" applyBorder="1" applyAlignment="1">
      <alignment vertical="center"/>
    </xf>
    <xf numFmtId="0" fontId="8" fillId="3" borderId="0" xfId="0" applyFont="1" applyFill="1" applyBorder="1" applyAlignment="1">
      <alignment vertical="center"/>
    </xf>
    <xf numFmtId="3" fontId="8" fillId="3" borderId="0" xfId="0" applyNumberFormat="1" applyFont="1" applyFill="1" applyBorder="1" applyAlignment="1">
      <alignment horizontal="right" vertical="center"/>
    </xf>
    <xf numFmtId="0" fontId="15" fillId="0" borderId="0" xfId="0" applyFont="1" applyBorder="1" applyAlignment="1">
      <alignment vertical="center"/>
    </xf>
    <xf numFmtId="0" fontId="2" fillId="0" borderId="0" xfId="0" applyFont="1" applyAlignment="1">
      <alignment horizontal="left"/>
    </xf>
    <xf numFmtId="0" fontId="3" fillId="0" borderId="0" xfId="1" applyFont="1" applyAlignment="1">
      <alignment horizontal="left"/>
    </xf>
    <xf numFmtId="0" fontId="2" fillId="4" borderId="0" xfId="0" applyFont="1" applyFill="1" applyBorder="1" applyAlignment="1">
      <alignment vertical="center"/>
    </xf>
    <xf numFmtId="0" fontId="15" fillId="0" borderId="0" xfId="0" applyFont="1" applyBorder="1" applyAlignment="1">
      <alignment horizontal="right" vertical="center" wrapText="1"/>
    </xf>
    <xf numFmtId="164" fontId="8" fillId="4" borderId="0" xfId="0" applyNumberFormat="1" applyFont="1" applyFill="1" applyBorder="1" applyAlignment="1">
      <alignment horizontal="right" vertical="center" wrapText="1"/>
    </xf>
    <xf numFmtId="3" fontId="8" fillId="4" borderId="0" xfId="0" applyNumberFormat="1" applyFont="1" applyFill="1" applyBorder="1" applyAlignment="1">
      <alignment horizontal="right" vertical="center" wrapText="1"/>
    </xf>
    <xf numFmtId="164" fontId="8" fillId="0" borderId="0" xfId="0" applyNumberFormat="1" applyFont="1" applyBorder="1" applyAlignment="1">
      <alignment horizontal="right" vertical="center" wrapText="1"/>
    </xf>
    <xf numFmtId="3" fontId="8" fillId="0" borderId="0" xfId="0" applyNumberFormat="1" applyFont="1" applyFill="1" applyBorder="1" applyAlignment="1">
      <alignment horizontal="right" vertical="center" wrapText="1"/>
    </xf>
    <xf numFmtId="3" fontId="8" fillId="0" borderId="0" xfId="0" applyNumberFormat="1" applyFont="1" applyBorder="1" applyAlignment="1">
      <alignment horizontal="right" vertical="center" wrapText="1"/>
    </xf>
    <xf numFmtId="164" fontId="15" fillId="0" borderId="0" xfId="0" applyNumberFormat="1" applyFont="1" applyBorder="1" applyAlignment="1">
      <alignment horizontal="right" vertical="center" wrapText="1"/>
    </xf>
    <xf numFmtId="3" fontId="15" fillId="0" borderId="0" xfId="0" applyNumberFormat="1" applyFont="1" applyFill="1" applyBorder="1" applyAlignment="1">
      <alignment horizontal="right" vertical="center" wrapText="1"/>
    </xf>
    <xf numFmtId="3" fontId="15" fillId="0" borderId="0" xfId="0" applyNumberFormat="1" applyFont="1" applyBorder="1" applyAlignment="1">
      <alignment horizontal="right" vertical="center" wrapText="1"/>
    </xf>
    <xf numFmtId="0" fontId="0" fillId="0" borderId="0" xfId="0" applyFont="1" applyFill="1" applyBorder="1" applyAlignment="1">
      <alignment vertical="center"/>
    </xf>
    <xf numFmtId="0" fontId="8" fillId="4" borderId="0" xfId="0" applyFont="1" applyFill="1" applyBorder="1" applyAlignment="1">
      <alignment vertical="center" wrapText="1"/>
    </xf>
    <xf numFmtId="0" fontId="8" fillId="0" borderId="0" xfId="0" applyFont="1" applyBorder="1" applyAlignment="1">
      <alignment vertical="center" wrapText="1"/>
    </xf>
    <xf numFmtId="0" fontId="15" fillId="4" borderId="0" xfId="0" applyFont="1" applyFill="1" applyBorder="1" applyAlignment="1">
      <alignment vertical="center" wrapText="1"/>
    </xf>
    <xf numFmtId="0" fontId="15" fillId="0" borderId="0" xfId="0" applyFont="1" applyBorder="1" applyAlignment="1">
      <alignment vertical="center" wrapText="1"/>
    </xf>
    <xf numFmtId="0" fontId="8" fillId="4" borderId="0" xfId="0" applyFont="1" applyFill="1" applyBorder="1" applyAlignment="1">
      <alignment vertical="center"/>
    </xf>
    <xf numFmtId="0" fontId="2" fillId="4" borderId="0" xfId="0" applyFont="1" applyFill="1" applyBorder="1" applyAlignment="1">
      <alignment vertical="center" wrapText="1"/>
    </xf>
    <xf numFmtId="0" fontId="15" fillId="4" borderId="0" xfId="0" applyFont="1" applyFill="1" applyBorder="1" applyAlignment="1">
      <alignment vertical="center"/>
    </xf>
    <xf numFmtId="0" fontId="23" fillId="0" borderId="0" xfId="0" applyFont="1" applyBorder="1"/>
    <xf numFmtId="0" fontId="8" fillId="0" borderId="0" xfId="0" applyFont="1" applyBorder="1" applyAlignment="1">
      <alignment horizontal="right" vertical="center" wrapText="1"/>
    </xf>
    <xf numFmtId="0" fontId="0" fillId="4" borderId="0" xfId="0" applyFont="1" applyFill="1" applyBorder="1" applyAlignment="1">
      <alignment vertical="center" wrapText="1"/>
    </xf>
    <xf numFmtId="0" fontId="18" fillId="4" borderId="0" xfId="0" applyFont="1" applyFill="1" applyBorder="1" applyAlignment="1">
      <alignment vertical="center"/>
    </xf>
    <xf numFmtId="3" fontId="2" fillId="4" borderId="0" xfId="0" applyNumberFormat="1" applyFont="1" applyFill="1" applyBorder="1"/>
    <xf numFmtId="3" fontId="0" fillId="4" borderId="0" xfId="0" applyNumberFormat="1" applyFont="1" applyFill="1" applyBorder="1"/>
    <xf numFmtId="0" fontId="24" fillId="4" borderId="0" xfId="0" applyFont="1" applyFill="1" applyBorder="1" applyAlignment="1">
      <alignment horizontal="right" vertical="center" wrapText="1"/>
    </xf>
    <xf numFmtId="3" fontId="6" fillId="4" borderId="1" xfId="6" applyNumberFormat="1" applyFont="1" applyFill="1" applyBorder="1" applyAlignment="1">
      <alignment horizontal="right"/>
    </xf>
    <xf numFmtId="0" fontId="15" fillId="0" borderId="0" xfId="0" applyFont="1"/>
    <xf numFmtId="0" fontId="24" fillId="4" borderId="0" xfId="0" applyFont="1" applyFill="1" applyBorder="1" applyAlignment="1">
      <alignment vertical="center" wrapText="1"/>
    </xf>
    <xf numFmtId="0" fontId="8" fillId="4" borderId="0" xfId="0" applyFont="1" applyFill="1" applyBorder="1" applyAlignment="1">
      <alignment horizontal="right" vertical="center" wrapText="1"/>
    </xf>
    <xf numFmtId="3" fontId="15" fillId="4" borderId="0" xfId="0" applyNumberFormat="1" applyFont="1" applyFill="1" applyBorder="1" applyAlignment="1">
      <alignment horizontal="right" vertical="center" wrapText="1"/>
    </xf>
    <xf numFmtId="164" fontId="15" fillId="4" borderId="0" xfId="0" applyNumberFormat="1" applyFont="1" applyFill="1" applyBorder="1" applyAlignment="1">
      <alignment horizontal="right" vertical="center" wrapText="1"/>
    </xf>
    <xf numFmtId="0" fontId="13" fillId="0" borderId="0" xfId="0" applyFont="1" applyAlignment="1">
      <alignment vertical="center"/>
    </xf>
    <xf numFmtId="0" fontId="26" fillId="0" borderId="0" xfId="5" applyNumberFormat="1" applyFont="1" applyFill="1" applyBorder="1" applyAlignment="1"/>
    <xf numFmtId="49" fontId="24" fillId="0" borderId="0" xfId="6" applyNumberFormat="1" applyFont="1" applyFill="1" applyBorder="1" applyAlignment="1">
      <alignment horizontal="right" wrapText="1"/>
    </xf>
    <xf numFmtId="49" fontId="24" fillId="0" borderId="0" xfId="6" applyNumberFormat="1" applyFont="1" applyFill="1" applyBorder="1" applyAlignment="1">
      <alignment horizontal="right" vertical="top" wrapText="1"/>
    </xf>
    <xf numFmtId="0" fontId="27" fillId="5" borderId="0" xfId="216" applyNumberFormat="1" applyFont="1" applyFill="1" applyBorder="1" applyAlignment="1">
      <alignment vertical="top" wrapText="1"/>
    </xf>
    <xf numFmtId="3" fontId="27" fillId="5" borderId="0" xfId="217" applyNumberFormat="1" applyFont="1" applyFill="1" applyBorder="1" applyAlignment="1">
      <alignment horizontal="right"/>
    </xf>
    <xf numFmtId="0" fontId="27" fillId="6" borderId="0" xfId="216" applyNumberFormat="1" applyFont="1" applyFill="1" applyBorder="1" applyAlignment="1">
      <alignment vertical="top" wrapText="1"/>
    </xf>
    <xf numFmtId="3" fontId="27" fillId="6" borderId="0" xfId="217" applyNumberFormat="1" applyFont="1" applyFill="1" applyBorder="1" applyAlignment="1">
      <alignment horizontal="right"/>
    </xf>
    <xf numFmtId="0" fontId="27" fillId="0" borderId="0" xfId="216" applyNumberFormat="1" applyFont="1" applyFill="1" applyBorder="1" applyAlignment="1">
      <alignment vertical="top" wrapText="1"/>
    </xf>
    <xf numFmtId="3" fontId="27" fillId="0" borderId="0" xfId="217" applyNumberFormat="1" applyFont="1" applyFill="1" applyBorder="1" applyAlignment="1">
      <alignment horizontal="right" wrapText="1"/>
    </xf>
    <xf numFmtId="0" fontId="27" fillId="5" borderId="0" xfId="216" applyNumberFormat="1" applyFont="1" applyFill="1" applyBorder="1" applyAlignment="1">
      <alignment horizontal="left" vertical="top" wrapText="1"/>
    </xf>
    <xf numFmtId="3" fontId="27" fillId="5" borderId="0" xfId="217" applyNumberFormat="1" applyFont="1" applyFill="1" applyBorder="1" applyAlignment="1">
      <alignment horizontal="right" wrapText="1"/>
    </xf>
    <xf numFmtId="0" fontId="27" fillId="0" borderId="0" xfId="216" applyNumberFormat="1" applyFont="1" applyFill="1" applyBorder="1" applyAlignment="1">
      <alignment horizontal="left" vertical="top" wrapText="1"/>
    </xf>
    <xf numFmtId="0" fontId="27" fillId="0" borderId="0" xfId="216" applyNumberFormat="1" applyFont="1" applyFill="1" applyBorder="1" applyAlignment="1">
      <alignment horizontal="left" vertical="top"/>
    </xf>
    <xf numFmtId="3" fontId="28" fillId="0" borderId="0" xfId="217" applyNumberFormat="1" applyFont="1" applyFill="1" applyBorder="1" applyAlignment="1">
      <alignment horizontal="right"/>
    </xf>
    <xf numFmtId="0" fontId="27" fillId="5" borderId="0" xfId="216" applyNumberFormat="1" applyFont="1" applyFill="1" applyBorder="1" applyAlignment="1">
      <alignment horizontal="left" vertical="top"/>
    </xf>
    <xf numFmtId="3" fontId="28" fillId="5" borderId="0" xfId="217" applyNumberFormat="1" applyFont="1" applyFill="1" applyBorder="1" applyAlignment="1">
      <alignment horizontal="right"/>
    </xf>
    <xf numFmtId="3" fontId="17" fillId="0" borderId="0" xfId="5" applyNumberFormat="1" applyFont="1" applyFill="1" applyBorder="1" applyAlignment="1"/>
    <xf numFmtId="49" fontId="23" fillId="0" borderId="0" xfId="6" applyNumberFormat="1" applyFont="1" applyBorder="1" applyAlignment="1">
      <alignment horizontal="right" wrapText="1"/>
    </xf>
    <xf numFmtId="49" fontId="23" fillId="0" borderId="0" xfId="6" applyNumberFormat="1" applyFont="1" applyBorder="1" applyAlignment="1">
      <alignment horizontal="right" vertical="top" wrapText="1"/>
    </xf>
    <xf numFmtId="0" fontId="8" fillId="3" borderId="0" xfId="0" applyFont="1" applyFill="1" applyBorder="1" applyAlignment="1">
      <alignment vertical="center" wrapText="1"/>
    </xf>
    <xf numFmtId="3" fontId="8" fillId="3" borderId="0" xfId="0" applyNumberFormat="1" applyFont="1" applyFill="1" applyBorder="1" applyAlignment="1">
      <alignment vertical="center"/>
    </xf>
    <xf numFmtId="164" fontId="8" fillId="3" borderId="0" xfId="0" applyNumberFormat="1" applyFont="1" applyFill="1" applyBorder="1" applyAlignment="1">
      <alignment vertical="center"/>
    </xf>
    <xf numFmtId="3" fontId="0" fillId="3" borderId="0" xfId="0" applyNumberFormat="1" applyFont="1" applyFill="1" applyBorder="1" applyAlignment="1">
      <alignment horizontal="center" vertical="center"/>
    </xf>
    <xf numFmtId="3" fontId="8" fillId="8" borderId="0" xfId="0" applyNumberFormat="1" applyFont="1" applyFill="1" applyBorder="1" applyAlignment="1">
      <alignment vertical="center" wrapText="1"/>
    </xf>
    <xf numFmtId="3" fontId="8" fillId="8" borderId="0" xfId="0" applyNumberFormat="1" applyFont="1" applyFill="1" applyBorder="1" applyAlignment="1">
      <alignment vertical="center"/>
    </xf>
    <xf numFmtId="164" fontId="8" fillId="8" borderId="0" xfId="0" applyNumberFormat="1" applyFont="1" applyFill="1" applyBorder="1" applyAlignment="1">
      <alignment vertical="center"/>
    </xf>
    <xf numFmtId="3" fontId="0" fillId="8" borderId="0" xfId="0" applyNumberFormat="1" applyFont="1" applyFill="1" applyBorder="1" applyAlignment="1">
      <alignment horizontal="center" vertical="center"/>
    </xf>
    <xf numFmtId="0" fontId="15" fillId="3" borderId="0" xfId="0" applyFont="1" applyFill="1" applyBorder="1" applyAlignment="1">
      <alignment vertical="center" wrapText="1"/>
    </xf>
    <xf numFmtId="3" fontId="15" fillId="3" borderId="0" xfId="0" applyNumberFormat="1" applyFont="1" applyFill="1" applyBorder="1" applyAlignment="1">
      <alignment vertical="center"/>
    </xf>
    <xf numFmtId="164" fontId="15" fillId="3" borderId="0" xfId="0" applyNumberFormat="1" applyFont="1" applyFill="1" applyBorder="1" applyAlignment="1">
      <alignment vertical="center"/>
    </xf>
    <xf numFmtId="0" fontId="8" fillId="8" borderId="0" xfId="0" applyFont="1" applyFill="1" applyBorder="1" applyAlignment="1">
      <alignment vertical="center" wrapText="1"/>
    </xf>
    <xf numFmtId="3" fontId="8" fillId="4" borderId="0" xfId="0" applyNumberFormat="1" applyFont="1" applyFill="1" applyBorder="1" applyAlignment="1">
      <alignment horizontal="left" vertical="center" wrapText="1"/>
    </xf>
    <xf numFmtId="0" fontId="13" fillId="0" borderId="0" xfId="0" applyFont="1" applyAlignment="1">
      <alignment vertical="center" wrapText="1"/>
    </xf>
    <xf numFmtId="0" fontId="0" fillId="0" borderId="0" xfId="0" applyFill="1" applyBorder="1" applyAlignment="1">
      <alignment wrapText="1"/>
    </xf>
    <xf numFmtId="49" fontId="23" fillId="4" borderId="0" xfId="6" applyNumberFormat="1" applyFont="1" applyFill="1" applyBorder="1" applyAlignment="1">
      <alignment horizontal="center" vertical="top" wrapText="1"/>
    </xf>
    <xf numFmtId="0" fontId="23" fillId="0" borderId="0" xfId="0" applyFont="1" applyBorder="1" applyAlignment="1">
      <alignment horizontal="center" wrapText="1"/>
    </xf>
    <xf numFmtId="0" fontId="2" fillId="7" borderId="0" xfId="0" applyFont="1" applyFill="1" applyBorder="1" applyAlignment="1">
      <alignment vertical="center" wrapText="1"/>
    </xf>
    <xf numFmtId="3" fontId="2" fillId="7" borderId="0" xfId="0" applyNumberFormat="1" applyFont="1" applyFill="1" applyBorder="1" applyAlignment="1">
      <alignment horizontal="right" vertical="center"/>
    </xf>
    <xf numFmtId="0" fontId="0" fillId="7" borderId="0" xfId="0" applyFont="1" applyFill="1" applyBorder="1" applyAlignment="1">
      <alignment vertical="center" wrapText="1"/>
    </xf>
    <xf numFmtId="3" fontId="0" fillId="7" borderId="0" xfId="0" applyNumberFormat="1" applyFont="1" applyFill="1" applyBorder="1" applyAlignment="1">
      <alignment horizontal="right" vertical="center"/>
    </xf>
    <xf numFmtId="0" fontId="0" fillId="7" borderId="0" xfId="0" applyFont="1" applyFill="1" applyBorder="1" applyAlignment="1">
      <alignment horizontal="right" vertical="center"/>
    </xf>
    <xf numFmtId="3" fontId="2" fillId="4" borderId="0" xfId="0" applyNumberFormat="1" applyFont="1" applyFill="1" applyBorder="1" applyAlignment="1">
      <alignment horizontal="right" vertical="center"/>
    </xf>
    <xf numFmtId="0" fontId="0" fillId="4" borderId="0" xfId="0" applyFont="1" applyFill="1" applyBorder="1" applyAlignment="1">
      <alignment horizontal="right" vertical="center" wrapText="1"/>
    </xf>
    <xf numFmtId="3" fontId="0" fillId="4" borderId="0" xfId="0" applyNumberFormat="1" applyFont="1" applyFill="1" applyBorder="1" applyAlignment="1">
      <alignment horizontal="right" vertical="center" wrapText="1"/>
    </xf>
    <xf numFmtId="3" fontId="0" fillId="4" borderId="0" xfId="0" applyNumberFormat="1" applyFont="1" applyFill="1" applyBorder="1" applyAlignment="1">
      <alignment horizontal="right" vertical="center"/>
    </xf>
    <xf numFmtId="0" fontId="0" fillId="4" borderId="0" xfId="0" applyFont="1" applyFill="1" applyBorder="1" applyAlignment="1">
      <alignment horizontal="right" vertical="center"/>
    </xf>
    <xf numFmtId="0" fontId="19" fillId="4" borderId="0" xfId="0" applyFont="1" applyFill="1" applyBorder="1" applyAlignment="1">
      <alignment horizontal="center" vertical="center" wrapText="1"/>
    </xf>
    <xf numFmtId="0" fontId="19" fillId="4" borderId="0" xfId="0" applyFont="1" applyFill="1" applyBorder="1" applyAlignment="1">
      <alignment horizontal="right" vertical="center" wrapText="1"/>
    </xf>
    <xf numFmtId="3" fontId="19" fillId="4" borderId="0" xfId="0" applyNumberFormat="1" applyFont="1" applyFill="1" applyBorder="1" applyAlignment="1">
      <alignment horizontal="right" vertical="center" wrapText="1"/>
    </xf>
    <xf numFmtId="3" fontId="19" fillId="4" borderId="0" xfId="0" applyNumberFormat="1" applyFont="1" applyFill="1" applyBorder="1" applyAlignment="1">
      <alignment horizontal="right" vertical="center"/>
    </xf>
    <xf numFmtId="0" fontId="19" fillId="4" borderId="0" xfId="0" applyFont="1" applyFill="1" applyBorder="1" applyAlignment="1">
      <alignment horizontal="right" vertical="center"/>
    </xf>
    <xf numFmtId="0" fontId="19" fillId="0" borderId="0" xfId="0" applyFont="1"/>
    <xf numFmtId="0" fontId="2" fillId="4" borderId="0" xfId="0" applyFont="1" applyFill="1" applyBorder="1" applyAlignment="1">
      <alignment horizontal="right" vertical="center"/>
    </xf>
    <xf numFmtId="0" fontId="2" fillId="7" borderId="0" xfId="0" applyFont="1" applyFill="1" applyBorder="1" applyAlignment="1">
      <alignment horizontal="right" vertical="center"/>
    </xf>
    <xf numFmtId="0" fontId="2" fillId="7" borderId="0" xfId="0" applyFont="1" applyFill="1" applyBorder="1" applyAlignment="1">
      <alignment vertical="center"/>
    </xf>
    <xf numFmtId="0" fontId="23" fillId="0" borderId="0" xfId="0" applyFont="1" applyBorder="1" applyAlignment="1">
      <alignment horizontal="center" vertical="center" wrapText="1"/>
    </xf>
    <xf numFmtId="164" fontId="8" fillId="0" borderId="0" xfId="0" applyNumberFormat="1" applyFont="1" applyFill="1" applyBorder="1" applyAlignment="1">
      <alignment horizontal="right" vertical="center" wrapText="1"/>
    </xf>
    <xf numFmtId="3" fontId="15" fillId="3" borderId="0" xfId="0" applyNumberFormat="1" applyFont="1" applyFill="1" applyBorder="1" applyAlignment="1">
      <alignment horizontal="right" vertical="center" wrapText="1"/>
    </xf>
    <xf numFmtId="10" fontId="15" fillId="3" borderId="0" xfId="0" applyNumberFormat="1" applyFont="1" applyFill="1" applyBorder="1" applyAlignment="1">
      <alignment horizontal="right" vertical="center" wrapText="1"/>
    </xf>
    <xf numFmtId="0" fontId="8" fillId="0" borderId="0" xfId="0" applyFont="1" applyBorder="1" applyAlignment="1">
      <alignment horizontal="left" vertical="center"/>
    </xf>
    <xf numFmtId="165" fontId="6" fillId="4" borderId="1" xfId="6" applyNumberFormat="1" applyFont="1" applyFill="1" applyBorder="1" applyAlignment="1">
      <alignment horizontal="left"/>
    </xf>
    <xf numFmtId="0" fontId="15" fillId="0" borderId="0" xfId="0" applyFont="1" applyBorder="1" applyAlignment="1">
      <alignment horizontal="left" vertical="center"/>
    </xf>
    <xf numFmtId="3" fontId="15" fillId="0" borderId="0" xfId="0" applyNumberFormat="1" applyFont="1" applyBorder="1" applyAlignment="1">
      <alignment horizontal="right" vertical="center"/>
    </xf>
    <xf numFmtId="3" fontId="6" fillId="4" borderId="1" xfId="6" applyNumberFormat="1" applyFont="1" applyFill="1" applyBorder="1" applyAlignment="1">
      <alignment horizontal="left"/>
    </xf>
    <xf numFmtId="0" fontId="23" fillId="3" borderId="0" xfId="0" applyFont="1" applyFill="1" applyBorder="1" applyAlignment="1">
      <alignment horizontal="center" vertical="center" wrapText="1"/>
    </xf>
    <xf numFmtId="0" fontId="15" fillId="0" borderId="0" xfId="218" applyNumberFormat="1" applyFont="1" applyBorder="1" applyAlignment="1">
      <alignment wrapText="1"/>
    </xf>
    <xf numFmtId="0" fontId="15" fillId="0" borderId="0" xfId="219" applyNumberFormat="1" applyFont="1" applyBorder="1" applyAlignment="1">
      <alignment horizontal="left" wrapText="1"/>
    </xf>
    <xf numFmtId="0" fontId="8" fillId="0" borderId="0" xfId="221" applyNumberFormat="1" applyFont="1" applyFill="1" applyBorder="1" applyAlignment="1">
      <alignment horizontal="left" vertical="top" wrapText="1"/>
    </xf>
    <xf numFmtId="3" fontId="8" fillId="0" borderId="0" xfId="222" applyNumberFormat="1" applyFont="1" applyFill="1" applyBorder="1" applyAlignment="1">
      <alignment horizontal="right" vertical="center"/>
    </xf>
    <xf numFmtId="0" fontId="8" fillId="0" borderId="0" xfId="223" applyNumberFormat="1" applyFont="1" applyFill="1" applyBorder="1" applyAlignment="1">
      <alignment horizontal="left" vertical="top" wrapText="1"/>
    </xf>
    <xf numFmtId="0" fontId="8" fillId="0" borderId="0" xfId="224" applyNumberFormat="1" applyFont="1" applyFill="1" applyBorder="1" applyAlignment="1">
      <alignment horizontal="left" vertical="top" wrapText="1"/>
    </xf>
    <xf numFmtId="0" fontId="15" fillId="0" borderId="0" xfId="224" applyNumberFormat="1" applyFont="1" applyFill="1" applyBorder="1" applyAlignment="1">
      <alignment horizontal="left" vertical="top"/>
    </xf>
    <xf numFmtId="3" fontId="15" fillId="0" borderId="0" xfId="224" applyNumberFormat="1" applyFont="1" applyFill="1" applyBorder="1" applyAlignment="1">
      <alignment horizontal="right" vertical="top"/>
    </xf>
    <xf numFmtId="0" fontId="8" fillId="4" borderId="0" xfId="224" applyNumberFormat="1" applyFont="1" applyFill="1" applyBorder="1" applyAlignment="1">
      <alignment horizontal="left" vertical="top"/>
    </xf>
    <xf numFmtId="3" fontId="8" fillId="4" borderId="0" xfId="224" applyNumberFormat="1" applyFont="1" applyFill="1" applyBorder="1" applyAlignment="1">
      <alignment horizontal="right" vertical="top"/>
    </xf>
    <xf numFmtId="0" fontId="15" fillId="4" borderId="0" xfId="224" applyNumberFormat="1" applyFont="1" applyFill="1" applyBorder="1" applyAlignment="1">
      <alignment horizontal="left" vertical="top"/>
    </xf>
    <xf numFmtId="3" fontId="15" fillId="4" borderId="0" xfId="224" applyNumberFormat="1" applyFont="1" applyFill="1" applyBorder="1" applyAlignment="1">
      <alignment horizontal="right" vertical="top"/>
    </xf>
    <xf numFmtId="0" fontId="8" fillId="0" borderId="0" xfId="223" applyNumberFormat="1" applyFont="1" applyFill="1" applyBorder="1" applyAlignment="1">
      <alignment horizontal="left" vertical="top"/>
    </xf>
    <xf numFmtId="3" fontId="8" fillId="0" borderId="0" xfId="226" applyNumberFormat="1" applyFont="1" applyFill="1" applyBorder="1" applyAlignment="1">
      <alignment horizontal="right" vertical="center"/>
    </xf>
    <xf numFmtId="0" fontId="8" fillId="0" borderId="0" xfId="224" applyNumberFormat="1" applyFont="1" applyFill="1" applyBorder="1" applyAlignment="1">
      <alignment horizontal="left" vertical="top"/>
    </xf>
    <xf numFmtId="0" fontId="15" fillId="0" borderId="0" xfId="224" applyNumberFormat="1" applyFont="1" applyFill="1" applyBorder="1" applyAlignment="1">
      <alignment horizontal="left" vertical="top" wrapText="1"/>
    </xf>
    <xf numFmtId="3" fontId="15" fillId="0" borderId="0" xfId="226" applyNumberFormat="1" applyFont="1" applyFill="1" applyBorder="1" applyAlignment="1">
      <alignment horizontal="right" vertical="center"/>
    </xf>
    <xf numFmtId="0" fontId="8" fillId="4" borderId="0" xfId="223" applyNumberFormat="1" applyFont="1" applyFill="1" applyBorder="1" applyAlignment="1">
      <alignment horizontal="left" vertical="top"/>
    </xf>
    <xf numFmtId="3" fontId="8" fillId="4" borderId="0" xfId="223" applyNumberFormat="1" applyFont="1" applyFill="1" applyBorder="1" applyAlignment="1">
      <alignment horizontal="right" vertical="top"/>
    </xf>
    <xf numFmtId="0" fontId="15" fillId="4" borderId="0" xfId="223" applyNumberFormat="1" applyFont="1" applyFill="1" applyBorder="1" applyAlignment="1">
      <alignment horizontal="left" vertical="top"/>
    </xf>
    <xf numFmtId="3" fontId="15" fillId="4" borderId="0" xfId="223" applyNumberFormat="1" applyFont="1" applyFill="1" applyBorder="1" applyAlignment="1">
      <alignment horizontal="right" vertical="top"/>
    </xf>
    <xf numFmtId="3" fontId="8" fillId="4" borderId="0" xfId="226" applyNumberFormat="1" applyFont="1" applyFill="1" applyBorder="1" applyAlignment="1">
      <alignment horizontal="right" vertical="center"/>
    </xf>
    <xf numFmtId="3" fontId="8" fillId="4" borderId="0" xfId="226" applyNumberFormat="1" applyFont="1" applyFill="1" applyBorder="1" applyAlignment="1">
      <alignment horizontal="left" vertical="center"/>
    </xf>
    <xf numFmtId="3" fontId="15" fillId="4" borderId="0" xfId="226" applyNumberFormat="1" applyFont="1" applyFill="1" applyBorder="1" applyAlignment="1">
      <alignment horizontal="right" vertical="center"/>
    </xf>
    <xf numFmtId="0" fontId="15" fillId="4" borderId="0" xfId="224" applyNumberFormat="1" applyFont="1" applyFill="1" applyBorder="1" applyAlignment="1">
      <alignment horizontal="left" vertical="top" wrapText="1"/>
    </xf>
    <xf numFmtId="3" fontId="15" fillId="4" borderId="0" xfId="226" applyNumberFormat="1" applyFont="1" applyFill="1" applyBorder="1" applyAlignment="1">
      <alignment horizontal="left" vertical="center"/>
    </xf>
    <xf numFmtId="0" fontId="23" fillId="0" borderId="0" xfId="0" applyFont="1" applyBorder="1" applyAlignment="1">
      <alignment horizontal="center"/>
    </xf>
    <xf numFmtId="0" fontId="2" fillId="3" borderId="0" xfId="0" applyFont="1" applyFill="1" applyBorder="1"/>
    <xf numFmtId="0" fontId="15" fillId="3" borderId="0" xfId="218" applyNumberFormat="1" applyFont="1" applyFill="1" applyBorder="1" applyAlignment="1">
      <alignment wrapText="1"/>
    </xf>
    <xf numFmtId="0" fontId="15" fillId="3" borderId="0" xfId="219" applyNumberFormat="1" applyFont="1" applyFill="1" applyBorder="1" applyAlignment="1">
      <alignment wrapText="1"/>
    </xf>
    <xf numFmtId="0" fontId="8" fillId="0" borderId="0" xfId="223" applyNumberFormat="1" applyFont="1" applyFill="1" applyBorder="1" applyAlignment="1">
      <alignment vertical="top" wrapText="1"/>
    </xf>
    <xf numFmtId="0" fontId="15" fillId="0" borderId="0" xfId="225" applyNumberFormat="1" applyFont="1" applyFill="1" applyBorder="1" applyAlignment="1">
      <alignment vertical="center" wrapText="1"/>
    </xf>
    <xf numFmtId="3" fontId="15" fillId="0" borderId="0" xfId="225" applyNumberFormat="1" applyFont="1" applyFill="1" applyBorder="1" applyAlignment="1">
      <alignment vertical="center" wrapText="1"/>
    </xf>
    <xf numFmtId="0" fontId="8" fillId="0" borderId="0" xfId="224" applyNumberFormat="1" applyFont="1" applyFill="1" applyBorder="1" applyAlignment="1">
      <alignment vertical="top"/>
    </xf>
    <xf numFmtId="0" fontId="2" fillId="7" borderId="0" xfId="0" applyFont="1" applyFill="1" applyBorder="1" applyAlignment="1">
      <alignment horizontal="left" vertical="center"/>
    </xf>
    <xf numFmtId="0" fontId="18" fillId="3" borderId="0" xfId="0" applyFont="1" applyFill="1" applyBorder="1" applyAlignment="1">
      <alignment vertical="center"/>
    </xf>
    <xf numFmtId="0" fontId="15" fillId="3" borderId="0" xfId="0" applyFont="1" applyFill="1" applyBorder="1" applyAlignment="1">
      <alignment vertical="center"/>
    </xf>
    <xf numFmtId="3" fontId="8" fillId="4" borderId="0" xfId="0" applyNumberFormat="1" applyFont="1" applyFill="1" applyBorder="1" applyAlignment="1">
      <alignment vertical="center"/>
    </xf>
    <xf numFmtId="3" fontId="15" fillId="0" borderId="0" xfId="0" applyNumberFormat="1" applyFont="1" applyFill="1" applyBorder="1" applyAlignment="1">
      <alignment horizontal="right" vertical="center"/>
    </xf>
    <xf numFmtId="3" fontId="15" fillId="4" borderId="0" xfId="0" applyNumberFormat="1" applyFont="1" applyFill="1" applyBorder="1" applyAlignment="1">
      <alignment vertical="center" wrapText="1"/>
    </xf>
    <xf numFmtId="0" fontId="10" fillId="0" borderId="0" xfId="1" applyFont="1" applyAlignment="1" applyProtection="1">
      <alignment vertical="top" wrapText="1"/>
    </xf>
    <xf numFmtId="0" fontId="10" fillId="0" borderId="0" xfId="1" applyFont="1" applyFill="1" applyAlignment="1">
      <alignment wrapText="1"/>
    </xf>
    <xf numFmtId="0" fontId="10" fillId="0" borderId="0" xfId="1" applyFont="1" applyFill="1" applyAlignment="1" applyProtection="1">
      <alignment vertical="top" wrapText="1"/>
    </xf>
    <xf numFmtId="49" fontId="23" fillId="4" borderId="0" xfId="6" applyNumberFormat="1" applyFont="1" applyFill="1" applyBorder="1" applyAlignment="1">
      <alignment horizontal="right" vertical="top" wrapText="1"/>
    </xf>
    <xf numFmtId="0" fontId="23" fillId="4" borderId="0" xfId="0" applyFont="1" applyFill="1" applyBorder="1" applyAlignment="1">
      <alignment horizontal="center" vertical="center" wrapText="1"/>
    </xf>
    <xf numFmtId="0" fontId="23" fillId="0" borderId="0" xfId="0" applyFont="1" applyBorder="1" applyAlignment="1">
      <alignment horizontal="center" vertical="center"/>
    </xf>
    <xf numFmtId="0" fontId="14" fillId="5"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23" fillId="7" borderId="0" xfId="0" applyFont="1" applyFill="1" applyBorder="1" applyAlignment="1">
      <alignment horizontal="left"/>
    </xf>
    <xf numFmtId="0" fontId="0" fillId="4" borderId="0" xfId="0" applyFont="1" applyFill="1" applyBorder="1" applyAlignment="1">
      <alignment horizontal="center" vertical="center" wrapText="1"/>
    </xf>
    <xf numFmtId="49" fontId="23" fillId="4" borderId="0" xfId="6" applyNumberFormat="1" applyFont="1" applyFill="1" applyBorder="1" applyAlignment="1">
      <alignment horizontal="center" vertical="top" wrapText="1"/>
    </xf>
    <xf numFmtId="0" fontId="2" fillId="7"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4" fillId="4" borderId="0" xfId="0" applyFont="1" applyFill="1" applyBorder="1" applyAlignment="1">
      <alignment horizontal="center" vertical="center" wrapText="1"/>
    </xf>
    <xf numFmtId="0" fontId="8" fillId="0" borderId="0" xfId="220" applyFont="1" applyFill="1" applyBorder="1" applyAlignment="1">
      <alignment horizontal="left" vertical="center" wrapText="1"/>
    </xf>
    <xf numFmtId="0" fontId="2" fillId="3" borderId="0" xfId="0" applyFont="1" applyFill="1" applyBorder="1" applyAlignment="1">
      <alignment horizontal="center"/>
    </xf>
    <xf numFmtId="0" fontId="23" fillId="3" borderId="0" xfId="0" applyFont="1" applyFill="1" applyBorder="1" applyAlignment="1">
      <alignment horizontal="center" vertical="center" wrapText="1"/>
    </xf>
    <xf numFmtId="0" fontId="8" fillId="3" borderId="0" xfId="225" applyNumberFormat="1" applyFont="1" applyFill="1" applyBorder="1" applyAlignment="1">
      <alignment horizontal="left" vertical="center" wrapText="1"/>
    </xf>
    <xf numFmtId="0" fontId="8" fillId="4" borderId="0" xfId="225" applyNumberFormat="1" applyFont="1" applyFill="1" applyBorder="1" applyAlignment="1">
      <alignment horizontal="left" vertical="center" wrapText="1"/>
    </xf>
    <xf numFmtId="0" fontId="15" fillId="4" borderId="0" xfId="225" applyNumberFormat="1" applyFont="1" applyFill="1" applyBorder="1" applyAlignment="1">
      <alignment horizontal="left" vertical="center" wrapText="1"/>
    </xf>
    <xf numFmtId="0" fontId="15" fillId="3" borderId="0" xfId="225" applyNumberFormat="1" applyFont="1" applyFill="1" applyBorder="1" applyAlignment="1">
      <alignment horizontal="left" vertical="center" wrapText="1"/>
    </xf>
    <xf numFmtId="3" fontId="15" fillId="4" borderId="0" xfId="226" applyNumberFormat="1" applyFont="1" applyFill="1" applyBorder="1" applyAlignment="1">
      <alignment horizontal="left" vertical="center"/>
    </xf>
    <xf numFmtId="0" fontId="8" fillId="3" borderId="0" xfId="220" applyNumberFormat="1" applyFont="1" applyFill="1" applyBorder="1" applyAlignment="1">
      <alignment horizontal="left" vertical="center" wrapText="1"/>
    </xf>
    <xf numFmtId="0" fontId="8" fillId="0" borderId="0" xfId="225" applyNumberFormat="1" applyFont="1" applyFill="1" applyBorder="1" applyAlignment="1">
      <alignment horizontal="left" vertical="center"/>
    </xf>
    <xf numFmtId="0" fontId="8" fillId="0" borderId="0" xfId="225" applyNumberFormat="1" applyFont="1" applyFill="1" applyBorder="1" applyAlignment="1">
      <alignment horizontal="left" vertical="center" wrapText="1"/>
    </xf>
    <xf numFmtId="0" fontId="18" fillId="4" borderId="0" xfId="0" applyFont="1" applyFill="1" applyBorder="1" applyAlignment="1">
      <alignment horizontal="center" vertical="center"/>
    </xf>
    <xf numFmtId="3" fontId="15" fillId="0" borderId="0" xfId="0" applyNumberFormat="1" applyFont="1" applyFill="1" applyBorder="1" applyAlignment="1">
      <alignment horizontal="center" vertical="center"/>
    </xf>
    <xf numFmtId="0" fontId="2" fillId="7" borderId="0" xfId="0" applyFont="1" applyFill="1" applyBorder="1" applyAlignment="1">
      <alignment horizontal="left" vertical="center"/>
    </xf>
    <xf numFmtId="3" fontId="8" fillId="0" borderId="0" xfId="0" applyNumberFormat="1" applyFont="1" applyFill="1" applyBorder="1" applyAlignment="1">
      <alignment horizontal="center" vertical="center"/>
    </xf>
    <xf numFmtId="3" fontId="18" fillId="4" borderId="0" xfId="0" applyNumberFormat="1" applyFont="1" applyFill="1" applyBorder="1" applyAlignment="1">
      <alignment horizontal="center" vertical="center"/>
    </xf>
    <xf numFmtId="3" fontId="18" fillId="0" borderId="0" xfId="0" applyNumberFormat="1" applyFont="1" applyFill="1" applyBorder="1" applyAlignment="1">
      <alignment horizontal="center" vertical="center"/>
    </xf>
    <xf numFmtId="3" fontId="8" fillId="4" borderId="0" xfId="0" applyNumberFormat="1" applyFont="1" applyFill="1" applyBorder="1" applyAlignment="1">
      <alignment horizontal="center" vertical="center"/>
    </xf>
    <xf numFmtId="0" fontId="18" fillId="0" borderId="0" xfId="0" applyFont="1" applyFill="1" applyBorder="1" applyAlignment="1">
      <alignment horizontal="center" vertical="center"/>
    </xf>
    <xf numFmtId="3" fontId="8" fillId="0" borderId="0" xfId="0" applyNumberFormat="1" applyFont="1" applyBorder="1" applyAlignment="1">
      <alignment horizontal="center" vertical="center"/>
    </xf>
    <xf numFmtId="0" fontId="23" fillId="7" borderId="0" xfId="0" applyFont="1" applyFill="1" applyBorder="1" applyAlignment="1">
      <alignment horizontal="left" vertical="center"/>
    </xf>
    <xf numFmtId="0" fontId="29" fillId="0" borderId="0" xfId="0" applyFont="1" applyAlignment="1" applyProtection="1">
      <alignment vertical="top"/>
    </xf>
    <xf numFmtId="0" fontId="0" fillId="0" borderId="0" xfId="0" applyAlignment="1">
      <alignment horizontal="left" vertical="center" wrapText="1"/>
    </xf>
    <xf numFmtId="0" fontId="3" fillId="0" borderId="0" xfId="1" applyAlignment="1">
      <alignment horizontal="left" vertical="center" wrapText="1"/>
    </xf>
  </cellXfs>
  <cellStyles count="227">
    <cellStyle name="ANCLAS,REZONES Y SUS PARTES,DE FUNDICION,DE HIERRO O DE ACERO 2" xfId="198" xr:uid="{32DEDB1E-712E-4DDD-81D3-BE310E4FB003}"/>
    <cellStyle name="Comma 10" xfId="202" xr:uid="{ED9332A5-3BA5-40CC-94EF-88AB608F9B52}"/>
    <cellStyle name="Comma 12" xfId="203" xr:uid="{D4863741-CB6C-4345-B1F5-FBC57B5CD2D6}"/>
    <cellStyle name="Comma 14" xfId="204" xr:uid="{57E3DA6E-A78D-4D92-B3FA-5D8C64DA9D1D}"/>
    <cellStyle name="Comma 2" xfId="217" xr:uid="{214D0B82-0639-4B15-B162-9C2DC17AB1E8}"/>
    <cellStyle name="Comma 6" xfId="201" xr:uid="{E5A91A1A-1941-40AE-9E0C-7E5041A7EEAE}"/>
    <cellStyle name="Hyperlink" xfId="1" builtinId="8"/>
    <cellStyle name="Hyperlink 2" xfId="10" xr:uid="{A2EC963F-4F02-4F5E-9972-FE89A2573202}"/>
    <cellStyle name="Hyperlink 2 2" xfId="176" xr:uid="{B5A7D2EE-186E-4F69-B741-F6CC1AF0FEC8}"/>
    <cellStyle name="Normal" xfId="0" builtinId="0"/>
    <cellStyle name="Normal 10" xfId="216" xr:uid="{35ADEA7F-8C93-4E48-97F0-CE5C2254D84F}"/>
    <cellStyle name="Normal 100" xfId="18" xr:uid="{CF81BBF6-6210-422D-A8BA-B07C25B316AA}"/>
    <cellStyle name="Normal 2" xfId="4" xr:uid="{EC92D446-2FAB-49CC-9386-E70676EEB8AC}"/>
    <cellStyle name="Normal 2 10" xfId="15" xr:uid="{00952F51-530F-4B4A-A0D7-9D96E2C09161}"/>
    <cellStyle name="Normal 2 2" xfId="2" xr:uid="{7114986B-14D2-4095-9F0E-C546D3B21ABB}"/>
    <cellStyle name="Normal 2 2 2" xfId="6" xr:uid="{60D9EA10-7CE6-482A-84C5-81339F7C076B}"/>
    <cellStyle name="Normal 2 3" xfId="11" xr:uid="{9E3AE04E-560F-43DE-9233-352D9880EA7C}"/>
    <cellStyle name="Normal 3" xfId="9" xr:uid="{A027E88D-478F-4D24-9377-D4F3D17C03F8}"/>
    <cellStyle name="Normal 3 2" xfId="191" xr:uid="{E0AB6898-61B7-495B-B03E-37354BE6D462}"/>
    <cellStyle name="Normal 3 3" xfId="3" xr:uid="{CE6C952B-E03D-4D7F-BB5B-C085BBE24BC0}"/>
    <cellStyle name="Normal 3 3 2" xfId="197" xr:uid="{4FB93CDC-3760-4A57-AA9E-001E1B04BEBE}"/>
    <cellStyle name="Normal 3 4" xfId="5" xr:uid="{3D2D5F1B-88EA-4938-BA2A-3C5576D71248}"/>
    <cellStyle name="Normal 5 4" xfId="12" xr:uid="{EF43890A-C3B8-4F6E-80A8-6D4E305313E5}"/>
    <cellStyle name="Normal 54" xfId="19" xr:uid="{D2B21078-851D-4801-8ADC-A58C26981516}"/>
    <cellStyle name="Normal 6" xfId="200" xr:uid="{C0703657-7534-4787-A9FC-1083F67AF81D}"/>
    <cellStyle name="Normal 8" xfId="8" xr:uid="{DDFF27D7-A2BA-45BB-B563-F57290352F26}"/>
    <cellStyle name="Normal 9" xfId="7" xr:uid="{99F085FB-10C7-4630-BB68-478AD3CB9414}"/>
    <cellStyle name="Percent 2" xfId="13" xr:uid="{C97DDF9D-AC4B-4444-B46D-AC97E694EBE8}"/>
    <cellStyle name="Percent 2 2" xfId="16" xr:uid="{AEC03529-0599-4694-BE1E-8D5055E9FEFB}"/>
    <cellStyle name="Percent 2 2 2" xfId="175" xr:uid="{2065DEB6-416B-4BDF-9EB4-16B739BC7A51}"/>
    <cellStyle name="Percent 2 3" xfId="199" xr:uid="{E847064C-F8AE-4A45-BF1E-48D1876FB853}"/>
    <cellStyle name="Percent 2 4" xfId="17" xr:uid="{5D662250-5A12-4082-8655-1F47C90CED54}"/>
    <cellStyle name="style1502363452770" xfId="79" xr:uid="{EE115E18-43C4-4F12-8C79-60CE5564024D}"/>
    <cellStyle name="style1502363452813" xfId="48" xr:uid="{3352CA28-E32D-4952-993E-47E25016381C}"/>
    <cellStyle name="style1502363452849" xfId="80" xr:uid="{10CDDEE9-B4B9-40E5-98FA-28212B5AB4FF}"/>
    <cellStyle name="style1502363452884" xfId="81" xr:uid="{ED6A6458-1756-4AB5-855C-24D5E80FC3AD}"/>
    <cellStyle name="style1502363452917" xfId="84" xr:uid="{787D1808-DA37-4F19-AF39-60D2A77FB18F}"/>
    <cellStyle name="style1502363452950" xfId="101" xr:uid="{92367E8C-FA63-4A2C-9052-86F3AF0BEB2C}"/>
    <cellStyle name="style1502363452989" xfId="102" xr:uid="{06CDF6E6-C512-44A2-B95E-5C568BDBB318}"/>
    <cellStyle name="style1502363453519" xfId="26" xr:uid="{05D81906-CCA8-4007-AF94-3B3003BEC5AE}"/>
    <cellStyle name="style1502363453707" xfId="27" xr:uid="{EBC9DA63-9326-4F64-B391-D0D4891B489E}"/>
    <cellStyle name="style1502363453752" xfId="28" xr:uid="{CE84EE20-E0DC-4672-A672-E5DE40B68AAD}"/>
    <cellStyle name="style1502363453790" xfId="30" xr:uid="{47DD49CA-6271-426F-A528-9B75BD308E87}"/>
    <cellStyle name="style1502363454189" xfId="78" xr:uid="{1907CDB6-98C0-4C6E-BEFB-F25177DA2E8C}"/>
    <cellStyle name="style1502363454306" xfId="25" xr:uid="{F36DE6DB-7221-422D-9815-D0C109229A2F}"/>
    <cellStyle name="style1502363454629" xfId="86" xr:uid="{C06078D8-58CE-4345-9A74-1CB433902F90}"/>
    <cellStyle name="style1502363454684" xfId="41" xr:uid="{FCCC64B7-6089-4902-B677-216CDB736784}"/>
    <cellStyle name="style1502363454762" xfId="87" xr:uid="{56FCF10E-7B3F-4EF8-B7C1-ADD9EB742342}"/>
    <cellStyle name="style1502363454855" xfId="91" xr:uid="{CC321F6D-FA8C-4701-97B4-A09B4F5788C6}"/>
    <cellStyle name="style1502363454966" xfId="88" xr:uid="{F78700C4-517F-447C-BE51-F5EA1D4AC21B}"/>
    <cellStyle name="style1502363455009" xfId="93" xr:uid="{A4A7DEA2-542D-44E7-9E41-E3B3FB726F99}"/>
    <cellStyle name="style1502363455343" xfId="83" xr:uid="{52351DD1-D12A-486F-9A60-CAB125BDDBE2}"/>
    <cellStyle name="style1502363455401" xfId="82" xr:uid="{C068305A-E1FC-4235-A23A-842A7C3B0DEE}"/>
    <cellStyle name="style1502363455466" xfId="90" xr:uid="{7AEB4F5A-0E48-492A-8589-9A4BA22813FD}"/>
    <cellStyle name="style1502363455495" xfId="89" xr:uid="{EC402D87-5BC0-4A79-81D6-48955484F8EA}"/>
    <cellStyle name="style1502363455554" xfId="92" xr:uid="{A67B6CC1-E2DA-4C8E-8C76-2D690E80B48F}"/>
    <cellStyle name="style1502363455582" xfId="94" xr:uid="{58BB7B25-707C-49B5-B810-9B82916B766A}"/>
    <cellStyle name="style1502363455647" xfId="104" xr:uid="{FFDC2F38-82C0-4835-83B7-1B1E1237F748}"/>
    <cellStyle name="style1502363455672" xfId="103" xr:uid="{0D7EE092-5A73-47E7-8D96-A3474608CA7B}"/>
    <cellStyle name="style1502363455766" xfId="95" xr:uid="{92F399A6-CC37-4C01-BD8C-F9358565BD7B}"/>
    <cellStyle name="style1502363455804" xfId="97" xr:uid="{EADDE7EF-84AF-498C-994E-DEFB9DCE647F}"/>
    <cellStyle name="style1502363455985" xfId="96" xr:uid="{205E84D2-6376-4538-A922-F7F46D49930B}"/>
    <cellStyle name="style1502363456389" xfId="85" xr:uid="{06BFF999-94CE-4A72-89B5-EF69C3ECD520}"/>
    <cellStyle name="style1502363456430" xfId="99" xr:uid="{A72017C6-2225-46D0-A341-DBA986CCE12B}"/>
    <cellStyle name="style1502363456470" xfId="100" xr:uid="{28B865FB-A515-4C71-9E2A-23CB7D6D4249}"/>
    <cellStyle name="style1502363456766" xfId="98" xr:uid="{D85DA50F-82F5-40EA-9A5F-65695D21157C}"/>
    <cellStyle name="style1502374599112 2" xfId="110" xr:uid="{C60C9BA6-B41B-4C72-ACA7-67CDEF3916A3}"/>
    <cellStyle name="style1502374599149 2" xfId="130" xr:uid="{33637A7A-D8D9-4283-B494-4AE6CE4F6100}"/>
    <cellStyle name="style1502374599186 2" xfId="111" xr:uid="{976AD861-F3CD-4115-9C21-B1647F53F6F7}"/>
    <cellStyle name="style1502374599227 2" xfId="113" xr:uid="{AAC05CEC-1197-4733-9088-EE9C91A95402}"/>
    <cellStyle name="style1502374599272 2" xfId="115" xr:uid="{F2E6D794-5A26-464D-9F58-E7654E5E5D33}"/>
    <cellStyle name="style1502374599712 2" xfId="117" xr:uid="{0035AD0B-2478-4971-9794-5CBB9C510C25}"/>
    <cellStyle name="style1502374600208 2" xfId="108" xr:uid="{48B90070-081F-488F-A536-E6EE2F5B30A7}"/>
    <cellStyle name="style1502374600353 2" xfId="106" xr:uid="{32F8F049-4CE4-4525-A0CD-6588942911E6}"/>
    <cellStyle name="style1502374600396 2" xfId="107" xr:uid="{95603883-8F67-4313-B8E8-05CA765EC058}"/>
    <cellStyle name="style1502374600437 2" xfId="109" xr:uid="{D58F408A-A5F1-4C25-A51B-6E1968A47D08}"/>
    <cellStyle name="style1502374600724 2" xfId="105" xr:uid="{22B9C840-CFF6-45C2-AF5E-B2467F29D02A}"/>
    <cellStyle name="style1502374600979 2" xfId="120" xr:uid="{4C51F48F-BC64-4562-B8F7-6504A7AD795E}"/>
    <cellStyle name="style1502374601052 2" xfId="125" xr:uid="{2453A0AA-0F80-47A6-9EBB-036294ACD42D}"/>
    <cellStyle name="style1502374601328 2" xfId="112" xr:uid="{D589F9BB-4661-4F4D-908F-3ADA5B741E66}"/>
    <cellStyle name="style1502374601359 2" xfId="114" xr:uid="{21CEF265-E14C-4C53-8D99-5BF4FBCB589B}"/>
    <cellStyle name="style1502374601417 2" xfId="118" xr:uid="{F4D3BE0C-CEFA-4B62-9EE6-293A270240E4}"/>
    <cellStyle name="style1502374601448 2" xfId="119" xr:uid="{D660CA80-5DF3-4DE7-9A40-24C74D593A5F}"/>
    <cellStyle name="style1502374601505 2" xfId="121" xr:uid="{94D072F4-E75B-4F26-AF1F-CDA47D55830D}"/>
    <cellStyle name="style1502374601537 2" xfId="122" xr:uid="{05023708-F7F9-44D1-9748-723DCAD5ADF1}"/>
    <cellStyle name="style1502374601590 2" xfId="128" xr:uid="{471C2C61-F48D-4F8D-95A9-221D84DEADBC}"/>
    <cellStyle name="style1502374601624 2" xfId="131" xr:uid="{AB56B250-BA9B-4180-A617-B3C8CA543627}"/>
    <cellStyle name="style1502374601654 2" xfId="132" xr:uid="{C4FDAA19-C136-4797-A8F2-BF213DEA28AC}"/>
    <cellStyle name="style1502374601732 2" xfId="123" xr:uid="{DF76DA9C-80E2-4EF9-9CAE-DFA2794F05DE}"/>
    <cellStyle name="style1502374601761 2" xfId="126" xr:uid="{10501CB7-8DCC-4FDE-9855-B701F96239BF}"/>
    <cellStyle name="style1502374601813 2" xfId="124" xr:uid="{2EEFD904-0FA2-4B8E-B01A-484F7308E61A}"/>
    <cellStyle name="style1502374602206 2" xfId="116" xr:uid="{0621DF3C-3ED4-4A8F-BE42-63B35A258FD5}"/>
    <cellStyle name="style1502374602238 2" xfId="129" xr:uid="{672D4E08-A32A-43BD-9268-F9326F1FABB8}"/>
    <cellStyle name="style1502374602469 2" xfId="127" xr:uid="{3F47B4F5-FBE0-4FAD-A400-019CD405FF0B}"/>
    <cellStyle name="style1502383791391" xfId="31" xr:uid="{0A5BC40D-275B-4BB6-B76A-7742F3BC947A}"/>
    <cellStyle name="style1502383791511" xfId="32" xr:uid="{E368EEC6-8D21-48D4-889A-7B0553C356DE}"/>
    <cellStyle name="style1502383791556" xfId="34" xr:uid="{B2A78DCE-78CD-4E91-8CC7-F4C8832C1315}"/>
    <cellStyle name="style1502383791601" xfId="36" xr:uid="{4A93C123-A55F-4E9B-8BF9-915828B2125D}"/>
    <cellStyle name="style1502383792022" xfId="38" xr:uid="{A454A8FC-D0DD-456C-9404-54F870F6BDE9}"/>
    <cellStyle name="style1502383792490" xfId="29" xr:uid="{9598A671-91AC-459F-8C81-8BFD41923552}"/>
    <cellStyle name="style1502383792658" xfId="22" xr:uid="{5393CE37-4CC7-44CA-94E3-99BD8A1DE9B4}"/>
    <cellStyle name="style1502383792690" xfId="24" xr:uid="{47AC11EA-7833-48AF-B9B6-D5527C17C511}"/>
    <cellStyle name="style1502383792727" xfId="23" xr:uid="{15AA4173-7129-44C7-953E-11D1DBEEC533}"/>
    <cellStyle name="style1502383793070" xfId="20" xr:uid="{4EE423A3-1387-40CC-B46B-B3C7E8F0448F}"/>
    <cellStyle name="style1502383793206" xfId="21" xr:uid="{ACBC43A1-DA8E-4300-BCCE-510284D1F3CF}"/>
    <cellStyle name="style1502383793471" xfId="45" xr:uid="{9BFEBC8D-8BC4-4807-BC3D-CC2D871F41E9}"/>
    <cellStyle name="style1502383793749" xfId="33" xr:uid="{C89070E6-E660-4E7E-93C5-F92B9A2DC01E}"/>
    <cellStyle name="style1502383793783" xfId="35" xr:uid="{E0F45B1F-07E6-4F93-A3A1-5C4E0385973A}"/>
    <cellStyle name="style1502383793839" xfId="39" xr:uid="{3B2D94B3-EB8E-4396-A90A-45E060EC93C9}"/>
    <cellStyle name="style1502383793864" xfId="40" xr:uid="{FD4C23E6-B48D-431F-A439-9184BEB9B1F7}"/>
    <cellStyle name="style1502383793914" xfId="44" xr:uid="{5AEBE5A4-6659-4EB6-84FF-CD622454D865}"/>
    <cellStyle name="style1502383793951" xfId="42" xr:uid="{7E0549F3-3D1C-46A4-B37D-3A92CF017372}"/>
    <cellStyle name="style1502383794037" xfId="43" xr:uid="{E522720D-E0A8-486D-8F23-E728052E66E7}"/>
    <cellStyle name="style1502383794069" xfId="49" xr:uid="{875C5634-0EA1-4471-89D4-6970FEE7C998}"/>
    <cellStyle name="style1502383794099" xfId="50" xr:uid="{3A363A61-56EE-4889-A510-45BA825432E0}"/>
    <cellStyle name="style1502383794231" xfId="46" xr:uid="{9950958C-B5CF-4432-BA1A-447B019322DF}"/>
    <cellStyle name="style1502383794524" xfId="37" xr:uid="{CD9660D9-3E3B-42DC-8FD3-016CA5C50077}"/>
    <cellStyle name="style1502383794581" xfId="47" xr:uid="{94AED468-CF3D-46FC-B0FF-F7C9D4F44AD8}"/>
    <cellStyle name="style1502442180142" xfId="57" xr:uid="{3F21A878-1046-4407-B898-C35730576D54}"/>
    <cellStyle name="style1502442180265" xfId="58" xr:uid="{2CE933CE-3336-461F-A675-6F01390B9B68}"/>
    <cellStyle name="style1502442180333" xfId="60" xr:uid="{546DB30D-FE7E-41EC-A33D-9AB3B348A454}"/>
    <cellStyle name="style1502442180406" xfId="63" xr:uid="{57AF3EE2-CB7C-49FA-9AC6-D5A15BC4DBF7}"/>
    <cellStyle name="style1502442181034" xfId="64" xr:uid="{DC0777A2-9774-49EC-96C6-6D9558AA641D}"/>
    <cellStyle name="style1502442181925" xfId="54" xr:uid="{B0290AC0-B6B7-4125-BC84-26C58B3650F1}"/>
    <cellStyle name="style1502442182166" xfId="53" xr:uid="{F67B9FD4-6546-48E8-ACA8-FDE0EC9FD6B4}"/>
    <cellStyle name="style1502442182226" xfId="55" xr:uid="{0C71C15B-A214-4606-9386-D0A6B17DF884}"/>
    <cellStyle name="style1502442182286" xfId="56" xr:uid="{9FCA9D6D-E5BB-4FF4-8962-9423FF63225E}"/>
    <cellStyle name="style1502442182746" xfId="51" xr:uid="{CCE785FD-6F29-4BEB-A863-C026212BE606}"/>
    <cellStyle name="style1502442182918" xfId="52" xr:uid="{6E770310-4093-4E30-9F24-85C9B9442848}"/>
    <cellStyle name="style1502442183342" xfId="72" xr:uid="{1122F81A-26FD-4284-AA1A-C71FCD4F0F6C}"/>
    <cellStyle name="style1502442183701" xfId="59" xr:uid="{90D8FCA7-809B-48F2-B5F7-35E97317055F}"/>
    <cellStyle name="style1502442183761" xfId="61" xr:uid="{A4FD7F4B-C800-400F-A05A-897CA3813D9A}"/>
    <cellStyle name="style1502442183853" xfId="65" xr:uid="{6DDA074A-DC3E-4B66-A581-A9F9AA4D0A16}"/>
    <cellStyle name="style1502442183895" xfId="66" xr:uid="{883A7A1F-8A0A-48A3-A4B3-334F18885790}"/>
    <cellStyle name="style1502442183974" xfId="74" xr:uid="{ADBE27D2-3E28-445C-95A4-D6A4C451FA8A}"/>
    <cellStyle name="style1502442184023" xfId="68" xr:uid="{53D4BE63-C1A3-434A-B2F0-334173C24152}"/>
    <cellStyle name="style1502442184091" xfId="67" xr:uid="{E3B5BA8B-52A1-43CE-9C4F-AE63781E7B44}"/>
    <cellStyle name="style1502442184135" xfId="76" xr:uid="{32768F26-C435-47EE-99AF-CBE501AEC372}"/>
    <cellStyle name="style1502442184179" xfId="77" xr:uid="{103E9A31-11B8-44C1-A81B-CFED7EABEB3B}"/>
    <cellStyle name="style1502442184270" xfId="70" xr:uid="{F6BAACD0-8E8C-438A-989D-3BC4405D879B}"/>
    <cellStyle name="style1502442184301" xfId="71" xr:uid="{F1311C9A-A3C8-4C6C-8CD9-FC5DBD31D448}"/>
    <cellStyle name="style1502442184463" xfId="62" xr:uid="{3CE597A4-DE22-4B88-9E38-1A39CF473CD1}"/>
    <cellStyle name="style1502442184506" xfId="75" xr:uid="{1B0A9770-171C-4F6C-8F1A-00B93A144BEE}"/>
    <cellStyle name="style1502442184583" xfId="69" xr:uid="{2DD22DFA-BFC5-4AE0-A814-98FB51595209}"/>
    <cellStyle name="style1502442185016" xfId="73" xr:uid="{4F53214A-F48E-49F9-A245-9F460CD45150}"/>
    <cellStyle name="style1502543096948" xfId="192" xr:uid="{08210722-82BA-46AC-B1F9-DB4B8261245D}"/>
    <cellStyle name="style1502543096986" xfId="193" xr:uid="{FDBF94FC-F1AC-4313-A3CB-FCB2A2316817}"/>
    <cellStyle name="style1502543096986 3" xfId="195" xr:uid="{23AF155F-D61E-4602-BE4B-ABAA16E445FC}"/>
    <cellStyle name="style1502543097025" xfId="194" xr:uid="{B20A9AD7-43D3-4F81-9870-F5772E4578C4}"/>
    <cellStyle name="style1502543097025 3" xfId="196" xr:uid="{2FA521D1-881B-4FD5-818E-23C3E8331F3C}"/>
    <cellStyle name="style1502570326951" xfId="179" xr:uid="{BFDE8A0C-9E1B-4696-A184-AD1CF486C5FF}"/>
    <cellStyle name="style1502570327008" xfId="188" xr:uid="{89FD648F-2168-46C6-AA76-422907844A35}"/>
    <cellStyle name="style1502570327049" xfId="180" xr:uid="{5A6F3473-3193-45FC-8538-926B2C34B34A}"/>
    <cellStyle name="style1502570327087" xfId="182" xr:uid="{2BCA7DB9-4884-4EC6-ADFC-003A50B0E39F}"/>
    <cellStyle name="style1502570327123" xfId="184" xr:uid="{F9E26906-50A3-48C3-B923-2B7DBBE56B0E}"/>
    <cellStyle name="style1502570327524" xfId="185" xr:uid="{A08798DA-C2CB-46AA-BF63-54F7977C8EB3}"/>
    <cellStyle name="style1502570328282" xfId="178" xr:uid="{980636BD-CC01-4B34-9D2D-BA36DEC05219}"/>
    <cellStyle name="style1502570328622" xfId="177" xr:uid="{BADB4C3D-10C5-4617-9AAC-784DDC1113F6}"/>
    <cellStyle name="style1502570328732" xfId="181" xr:uid="{44B6F405-B14C-4164-8EB3-1B969548E657}"/>
    <cellStyle name="style1502570328765" xfId="183" xr:uid="{1FEE689B-ADC8-4BA0-A75F-F369EDEA38B7}"/>
    <cellStyle name="style1502570328825" xfId="186" xr:uid="{7AFF3B8D-BADC-46CF-8D90-3F739E145E5A}"/>
    <cellStyle name="style1502570328850" xfId="187" xr:uid="{7726A890-7249-4A06-933C-6C9ACF15372F}"/>
    <cellStyle name="style1502570328912" xfId="189" xr:uid="{83EB3324-5CD5-45A1-865C-306FD064EF95}"/>
    <cellStyle name="style1502570328951" xfId="190" xr:uid="{8CFBC3B9-14A7-48F0-BD0A-01B4A68CC822}"/>
    <cellStyle name="style1507814628480" xfId="221" xr:uid="{29AD3568-7EDC-4C26-AA11-147F85E20BE9}"/>
    <cellStyle name="style1507814628579" xfId="222" xr:uid="{D5258A51-7D4C-488C-AE05-FF686D8D069E}"/>
    <cellStyle name="style1507814631209" xfId="218" xr:uid="{2BA1F86B-8A9C-445D-A411-5B149A37C853}"/>
    <cellStyle name="style1507814631255" xfId="219" xr:uid="{CA4C56A0-58B0-4648-B3AC-49555CFEC33F}"/>
    <cellStyle name="style1507814631526" xfId="225" xr:uid="{EDEEBF10-54D5-4517-81AF-304367ADAF35}"/>
    <cellStyle name="style1507814631570" xfId="220" xr:uid="{AB827218-5B01-44E8-AB2D-80581DD01A6C}"/>
    <cellStyle name="style1507814631615" xfId="223" xr:uid="{879ACE62-7235-4630-9111-950048FA30DD}"/>
    <cellStyle name="style1507814631666" xfId="224" xr:uid="{75C40AB4-A903-4EE9-B00A-C360642D5752}"/>
    <cellStyle name="style1507814631952" xfId="226" xr:uid="{D7EE0410-DFD1-4859-81A1-2D32AC95FEBC}"/>
    <cellStyle name="style1510221902825" xfId="210" xr:uid="{8F04C2BE-ED48-40D5-BCC3-E0EA1B5B6ED9}"/>
    <cellStyle name="style1510221906457" xfId="209" xr:uid="{45096F26-92B6-40D6-A895-D5CFACA19864}"/>
    <cellStyle name="style1510221906639" xfId="208" xr:uid="{B817520B-6676-4B0B-963A-3A9811326E47}"/>
    <cellStyle name="style1510221906732" xfId="207" xr:uid="{AC46167C-8EDF-4B16-A76C-8CA49D5CCC06}"/>
    <cellStyle name="style1510221907228" xfId="212" xr:uid="{1A083FC7-7A4B-46A6-899E-8E39658FFD9E}"/>
    <cellStyle name="style1510221907345" xfId="211" xr:uid="{BAEC3888-1E6D-4DFE-8ABA-6020C4143561}"/>
    <cellStyle name="style1510221907431" xfId="213" xr:uid="{ABBB8AF7-73FE-4320-B34E-C380AA145DBE}"/>
    <cellStyle name="style1510221907623" xfId="214" xr:uid="{F330905B-6EB3-4520-A4C6-C424F233CCEC}"/>
    <cellStyle name="style1510221907717" xfId="215" xr:uid="{D7394527-B1FA-4CC9-94ED-D4F40F66DDA2}"/>
    <cellStyle name="style1510221908514" xfId="14" xr:uid="{EFEB8C8D-4835-4F59-ACCC-7665D1743C39}"/>
    <cellStyle name="style1510221908514 2" xfId="205" xr:uid="{E0AC2DC2-7A46-4E1E-BBA8-50AF63C55461}"/>
    <cellStyle name="style1510221908686" xfId="206" xr:uid="{78CFA5AF-67A8-49E6-B243-774828732BF9}"/>
    <cellStyle name="style1548346530436" xfId="164" xr:uid="{4C33527B-30EE-460B-A99C-039CB346AD79}"/>
    <cellStyle name="style1548346530467" xfId="165" xr:uid="{FAC9C785-BA78-41FA-90F4-B06D1EF67768}"/>
    <cellStyle name="style1548346530528" xfId="166" xr:uid="{31EF1141-0A78-490F-A7C2-41A897C8290C}"/>
    <cellStyle name="style1548346530567" xfId="167" xr:uid="{3BAA8535-1213-4326-A6AE-58B547F922AC}"/>
    <cellStyle name="style1548346530605" xfId="168" xr:uid="{F7EBE5A5-B8B8-4785-B54E-E7D5DC3DB5BE}"/>
    <cellStyle name="style1548346530654" xfId="169" xr:uid="{7F083077-7F7B-4334-A1DE-F4B3DF6A583D}"/>
    <cellStyle name="style1548346531063" xfId="170" xr:uid="{75A7119E-9920-4AA4-BF3F-66BD7817CCC3}"/>
    <cellStyle name="style1548346531089" xfId="171" xr:uid="{87E782CA-0877-45BA-B37D-BB06CDAE1E62}"/>
    <cellStyle name="style1548346531118" xfId="172" xr:uid="{5C081EDE-68D9-487E-906E-1243EF9DF8F1}"/>
    <cellStyle name="style1548346531146" xfId="173" xr:uid="{BB4EDCB3-D4E4-47C4-A041-ABE8159A73F2}"/>
    <cellStyle name="style1548346531171" xfId="174" xr:uid="{401FB0DC-E1FF-420F-B80A-511A041EEF1F}"/>
    <cellStyle name="style1548425039659" xfId="133" xr:uid="{301A3D8B-1AA6-4B08-B12C-CC5B846505AF}"/>
    <cellStyle name="style1548425040032" xfId="159" xr:uid="{97D5D2DD-1794-4979-90D8-EF5427565ED9}"/>
    <cellStyle name="style1548425040069" xfId="146" xr:uid="{D542B694-BBC0-4219-B54F-4BEE4FEDE677}"/>
    <cellStyle name="style1548425040105" xfId="161" xr:uid="{9F1C0D40-5E17-4D91-A6CE-15C48DAAB4EB}"/>
    <cellStyle name="style1548425040140" xfId="147" xr:uid="{FE1CD9BB-AA9D-4A5B-AE2D-857D0535BA1D}"/>
    <cellStyle name="style1548425040223" xfId="148" xr:uid="{0BCC3CE8-6377-4F53-A8A1-96DC8B61A73B}"/>
    <cellStyle name="style1548425040690" xfId="137" xr:uid="{18CCDD3E-31D0-482A-B10B-F90398FD0B26}"/>
    <cellStyle name="style1548425040767" xfId="138" xr:uid="{D13894C0-8405-4C2C-8D23-D22BF6B0AED0}"/>
    <cellStyle name="style1548425040920" xfId="142" xr:uid="{0BC15D71-59D8-48CF-8BA1-830A01A4D68F}"/>
    <cellStyle name="style1548425041000" xfId="143" xr:uid="{946FBAF2-6D8D-444B-86C8-555DF9A62F7C}"/>
    <cellStyle name="style1548425041209" xfId="134" xr:uid="{751D2A2E-E555-4DE0-9617-FC7606057D37}"/>
    <cellStyle name="style1548425041246" xfId="135" xr:uid="{4D021295-0102-4B49-B040-99C09202C1B7}"/>
    <cellStyle name="style1548425041292" xfId="136" xr:uid="{AD333FC1-E374-42B1-B07C-0077172D190C}"/>
    <cellStyle name="style1548425041329" xfId="139" xr:uid="{E9E69114-B423-4595-8A92-42B9D423F1AA}"/>
    <cellStyle name="style1548425041370" xfId="140" xr:uid="{121A679C-CD9A-4DD3-B87B-8F04F31B80B3}"/>
    <cellStyle name="style1548425041420" xfId="141" xr:uid="{87CD0F9F-BDF8-4A0C-A811-C45F6A453008}"/>
    <cellStyle name="style1548425041452" xfId="154" xr:uid="{CF2CE0E2-6F67-47BF-A5C2-AE76291A0D8F}"/>
    <cellStyle name="style1548425041511" xfId="149" xr:uid="{C13F0BDA-9AA5-4464-9EF3-4DC1279D97CB}"/>
    <cellStyle name="style1548425041561" xfId="144" xr:uid="{4FE481B5-7F4F-4202-81C2-3E0245BB0FD6}"/>
    <cellStyle name="style1548425041642" xfId="150" xr:uid="{DC051F68-B6F5-4E54-AA69-7E7BC209AFD7}"/>
    <cellStyle name="style1548425041685" xfId="145" xr:uid="{E7B3C5BC-7E22-4C5E-AFFA-4AE31BA99BB3}"/>
    <cellStyle name="style1548425041725" xfId="151" xr:uid="{54C4BBC9-809B-4A87-AD5E-6701B9E8BB1A}"/>
    <cellStyle name="style1548425041767" xfId="158" xr:uid="{49D485D3-D038-4308-815C-0751E5F78DAF}"/>
    <cellStyle name="style1548425041803" xfId="155" xr:uid="{32CB27C9-2D7B-4C99-AFA2-D41E8805C235}"/>
    <cellStyle name="style1548425041851" xfId="160" xr:uid="{7D8BDD43-4D8A-4ADC-9618-D9D8F4919BBE}"/>
    <cellStyle name="style1548425041886" xfId="152" xr:uid="{BC7F34A2-A607-474D-82B6-493732B27B5D}"/>
    <cellStyle name="style1548425041935" xfId="153" xr:uid="{CDC15058-62D9-4902-A47E-69284D8C5F75}"/>
    <cellStyle name="style1548425041985" xfId="156" xr:uid="{A4AB3BFF-9A15-454D-969E-D2ACA69B10EA}"/>
    <cellStyle name="style1548425042031" xfId="157" xr:uid="{15BBF100-ACDC-451E-955C-760D1F51F5EA}"/>
    <cellStyle name="style1548425042068" xfId="162" xr:uid="{50CB7940-0A8B-4FCB-93BA-23E129E0AFF6}"/>
    <cellStyle name="style1548425042097" xfId="163" xr:uid="{B23DC232-54FB-49F6-A1F3-31AA7B0F1E79}"/>
  </cellStyles>
  <dxfs count="0"/>
  <tableStyles count="0" defaultTableStyle="TableStyleMedium2" defaultPivotStyle="PivotStyleLight16"/>
  <colors>
    <mruColors>
      <color rgb="FFEFF2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1" Type="http://schemas.openxmlformats.org/officeDocument/2006/relationships/image" Target="../media/image8.jpg"/></Relationships>
</file>

<file path=xl/drawings/_rels/drawing9.xml.rels><?xml version="1.0" encoding="UTF-8" standalone="yes"?>
<Relationships xmlns="http://schemas.openxmlformats.org/package/2006/relationships"><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1</xdr:col>
      <xdr:colOff>6440581</xdr:colOff>
      <xdr:row>1</xdr:row>
      <xdr:rowOff>6723</xdr:rowOff>
    </xdr:from>
    <xdr:to>
      <xdr:col>2</xdr:col>
      <xdr:colOff>103094</xdr:colOff>
      <xdr:row>6</xdr:row>
      <xdr:rowOff>6723</xdr:rowOff>
    </xdr:to>
    <xdr:pic>
      <xdr:nvPicPr>
        <xdr:cNvPr id="2" name="Picture 1">
          <a:extLst>
            <a:ext uri="{FF2B5EF4-FFF2-40B4-BE49-F238E27FC236}">
              <a16:creationId xmlns:a16="http://schemas.microsoft.com/office/drawing/2014/main" id="{962A5B13-8244-4351-9032-BD29C6B637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36199" y="197223"/>
          <a:ext cx="2716866" cy="952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7620</xdr:colOff>
      <xdr:row>2</xdr:row>
      <xdr:rowOff>15240</xdr:rowOff>
    </xdr:from>
    <xdr:to>
      <xdr:col>10</xdr:col>
      <xdr:colOff>320040</xdr:colOff>
      <xdr:row>23</xdr:row>
      <xdr:rowOff>180638</xdr:rowOff>
    </xdr:to>
    <xdr:pic>
      <xdr:nvPicPr>
        <xdr:cNvPr id="2" name="Picture 1">
          <a:extLst>
            <a:ext uri="{FF2B5EF4-FFF2-40B4-BE49-F238E27FC236}">
              <a16:creationId xmlns:a16="http://schemas.microsoft.com/office/drawing/2014/main" id="{3B2D4938-5A15-42E7-9F27-0C4A6CB70AE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713"/>
        <a:stretch/>
      </xdr:blipFill>
      <xdr:spPr bwMode="auto">
        <a:xfrm>
          <a:off x="617220" y="396240"/>
          <a:ext cx="5798820" cy="4165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15240</xdr:colOff>
      <xdr:row>2</xdr:row>
      <xdr:rowOff>7620</xdr:rowOff>
    </xdr:from>
    <xdr:to>
      <xdr:col>6</xdr:col>
      <xdr:colOff>124968</xdr:colOff>
      <xdr:row>17</xdr:row>
      <xdr:rowOff>32004</xdr:rowOff>
    </xdr:to>
    <xdr:pic>
      <xdr:nvPicPr>
        <xdr:cNvPr id="2" name="Picture 1">
          <a:extLst>
            <a:ext uri="{FF2B5EF4-FFF2-40B4-BE49-F238E27FC236}">
              <a16:creationId xmlns:a16="http://schemas.microsoft.com/office/drawing/2014/main" id="{2BBA08BE-088E-409C-82BC-AE00DEA224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4840" y="388620"/>
          <a:ext cx="3157728" cy="288188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601980</xdr:colOff>
      <xdr:row>2</xdr:row>
      <xdr:rowOff>0</xdr:rowOff>
    </xdr:from>
    <xdr:to>
      <xdr:col>11</xdr:col>
      <xdr:colOff>382524</xdr:colOff>
      <xdr:row>25</xdr:row>
      <xdr:rowOff>158496</xdr:rowOff>
    </xdr:to>
    <xdr:pic>
      <xdr:nvPicPr>
        <xdr:cNvPr id="2" name="Picture 1">
          <a:extLst>
            <a:ext uri="{FF2B5EF4-FFF2-40B4-BE49-F238E27FC236}">
              <a16:creationId xmlns:a16="http://schemas.microsoft.com/office/drawing/2014/main" id="{BE93BD39-32C2-47D4-8AF3-31B0CC4EB6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980" y="381000"/>
          <a:ext cx="6486144" cy="45399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xdr:colOff>
      <xdr:row>2</xdr:row>
      <xdr:rowOff>7620</xdr:rowOff>
    </xdr:from>
    <xdr:to>
      <xdr:col>6</xdr:col>
      <xdr:colOff>117348</xdr:colOff>
      <xdr:row>38</xdr:row>
      <xdr:rowOff>92964</xdr:rowOff>
    </xdr:to>
    <xdr:pic>
      <xdr:nvPicPr>
        <xdr:cNvPr id="2" name="Picture 1">
          <a:extLst>
            <a:ext uri="{FF2B5EF4-FFF2-40B4-BE49-F238E27FC236}">
              <a16:creationId xmlns:a16="http://schemas.microsoft.com/office/drawing/2014/main" id="{8743B12E-2A59-49D3-9AC4-418F1D1DD1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7220" y="388620"/>
          <a:ext cx="3157728" cy="69433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2</xdr:row>
      <xdr:rowOff>7620</xdr:rowOff>
    </xdr:from>
    <xdr:to>
      <xdr:col>6</xdr:col>
      <xdr:colOff>124968</xdr:colOff>
      <xdr:row>28</xdr:row>
      <xdr:rowOff>50292</xdr:rowOff>
    </xdr:to>
    <xdr:pic>
      <xdr:nvPicPr>
        <xdr:cNvPr id="2" name="Picture 1">
          <a:extLst>
            <a:ext uri="{FF2B5EF4-FFF2-40B4-BE49-F238E27FC236}">
              <a16:creationId xmlns:a16="http://schemas.microsoft.com/office/drawing/2014/main" id="{CA408E13-0D8B-41BF-8E2C-7C0E4FD077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4840" y="388620"/>
          <a:ext cx="3157728" cy="49956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601980</xdr:colOff>
      <xdr:row>2</xdr:row>
      <xdr:rowOff>7620</xdr:rowOff>
    </xdr:from>
    <xdr:to>
      <xdr:col>6</xdr:col>
      <xdr:colOff>102108</xdr:colOff>
      <xdr:row>19</xdr:row>
      <xdr:rowOff>62484</xdr:rowOff>
    </xdr:to>
    <xdr:pic>
      <xdr:nvPicPr>
        <xdr:cNvPr id="2" name="Picture 1">
          <a:extLst>
            <a:ext uri="{FF2B5EF4-FFF2-40B4-BE49-F238E27FC236}">
              <a16:creationId xmlns:a16="http://schemas.microsoft.com/office/drawing/2014/main" id="{155A1D83-9CE0-40CD-B457-2CB7FF5206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980" y="388620"/>
          <a:ext cx="3157728" cy="32933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15240</xdr:colOff>
      <xdr:row>2</xdr:row>
      <xdr:rowOff>30480</xdr:rowOff>
    </xdr:from>
    <xdr:to>
      <xdr:col>6</xdr:col>
      <xdr:colOff>124968</xdr:colOff>
      <xdr:row>31</xdr:row>
      <xdr:rowOff>12192</xdr:rowOff>
    </xdr:to>
    <xdr:pic>
      <xdr:nvPicPr>
        <xdr:cNvPr id="2" name="Picture 1">
          <a:extLst>
            <a:ext uri="{FF2B5EF4-FFF2-40B4-BE49-F238E27FC236}">
              <a16:creationId xmlns:a16="http://schemas.microsoft.com/office/drawing/2014/main" id="{2EDB0D43-E469-47B1-AFBC-0CF8A9B3AC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4840" y="411480"/>
          <a:ext cx="3157728" cy="55062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109728</xdr:colOff>
      <xdr:row>16</xdr:row>
      <xdr:rowOff>67056</xdr:rowOff>
    </xdr:to>
    <xdr:pic>
      <xdr:nvPicPr>
        <xdr:cNvPr id="2" name="Picture 1">
          <a:extLst>
            <a:ext uri="{FF2B5EF4-FFF2-40B4-BE49-F238E27FC236}">
              <a16:creationId xmlns:a16="http://schemas.microsoft.com/office/drawing/2014/main" id="{FEE6B5A6-2378-4145-9F80-D289C00BD2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381000"/>
          <a:ext cx="3157728" cy="27340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7620</xdr:colOff>
      <xdr:row>2</xdr:row>
      <xdr:rowOff>0</xdr:rowOff>
    </xdr:from>
    <xdr:to>
      <xdr:col>6</xdr:col>
      <xdr:colOff>117348</xdr:colOff>
      <xdr:row>34</xdr:row>
      <xdr:rowOff>103632</xdr:rowOff>
    </xdr:to>
    <xdr:pic>
      <xdr:nvPicPr>
        <xdr:cNvPr id="2" name="Picture 1">
          <a:extLst>
            <a:ext uri="{FF2B5EF4-FFF2-40B4-BE49-F238E27FC236}">
              <a16:creationId xmlns:a16="http://schemas.microsoft.com/office/drawing/2014/main" id="{B0D2C01F-2FA3-424D-AF8D-0D4F18ED26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7220" y="381000"/>
          <a:ext cx="3157728" cy="61996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175260</xdr:rowOff>
    </xdr:from>
    <xdr:to>
      <xdr:col>6</xdr:col>
      <xdr:colOff>109728</xdr:colOff>
      <xdr:row>19</xdr:row>
      <xdr:rowOff>65532</xdr:rowOff>
    </xdr:to>
    <xdr:pic>
      <xdr:nvPicPr>
        <xdr:cNvPr id="2" name="Picture 1">
          <a:extLst>
            <a:ext uri="{FF2B5EF4-FFF2-40B4-BE49-F238E27FC236}">
              <a16:creationId xmlns:a16="http://schemas.microsoft.com/office/drawing/2014/main" id="{4CB14879-4DB1-4376-BEFD-437DE09C71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365760"/>
          <a:ext cx="3157728" cy="331927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7620</xdr:colOff>
      <xdr:row>2</xdr:row>
      <xdr:rowOff>7620</xdr:rowOff>
    </xdr:from>
    <xdr:to>
      <xdr:col>6</xdr:col>
      <xdr:colOff>117348</xdr:colOff>
      <xdr:row>17</xdr:row>
      <xdr:rowOff>25908</xdr:rowOff>
    </xdr:to>
    <xdr:pic>
      <xdr:nvPicPr>
        <xdr:cNvPr id="2" name="Picture 1">
          <a:extLst>
            <a:ext uri="{FF2B5EF4-FFF2-40B4-BE49-F238E27FC236}">
              <a16:creationId xmlns:a16="http://schemas.microsoft.com/office/drawing/2014/main" id="{C94F1D62-D285-49A8-92A3-AB570D8BCD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7220" y="388620"/>
          <a:ext cx="3157728" cy="28757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dfeesudb\stfdir\output\roee_c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earch/ENGINEERING%20UK%20REPORTS/Engineering%20UK%202019/Saved%20documents/Figure_1__Output_per_hour_and_output_per_work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e_c01"/>
      <sheetName val="Contents"/>
      <sheetName val="Chapter 7 - Charts"/>
      <sheetName val="Chapter 5 - Charts"/>
      <sheetName val="Chapter 3 - Charts"/>
      <sheetName val="Chapter 4 - Charts"/>
      <sheetName val="Chapter 2 - Charts"/>
      <sheetName val="Chapter_7_-_Charts"/>
      <sheetName val="Chapter_5_-_Charts"/>
      <sheetName val="Chapter_3_-_Charts"/>
      <sheetName val="Chapter_4_-_Charts"/>
      <sheetName val="Chapter_2_-_Charts"/>
      <sheetName val="Chapter_7_-_Charts1"/>
      <sheetName val="Chapter_5_-_Charts1"/>
      <sheetName val="Chapter_3_-_Charts1"/>
      <sheetName val="Chapter_4_-_Charts1"/>
      <sheetName val="Chapter_2_-_Charts1"/>
      <sheetName val="Chapter_7_-_Charts2"/>
      <sheetName val="Chapter_5_-_Charts2"/>
      <sheetName val="Chapter_3_-_Charts2"/>
      <sheetName val="Chapter_4_-_Charts2"/>
      <sheetName val="Chapter_2_-_Charts2"/>
      <sheetName val="Chapter_7_-_Charts3"/>
      <sheetName val="Chapter_5_-_Charts3"/>
      <sheetName val="Chapter_3_-_Charts3"/>
      <sheetName val="Chapter_4_-_Charts3"/>
      <sheetName val="Chapter_2_-_Charts3"/>
    </sheetNames>
    <sheetDataSet>
      <sheetData sheetId="0" refreshError="1"/>
      <sheetData sheetId="1" refreshError="1"/>
      <sheetData sheetId="2" refreshError="1">
        <row r="25">
          <cell r="D25" t="str">
            <v>Chart 7.1.   Regional economic activity rates, 1971-2010</v>
          </cell>
        </row>
        <row r="26">
          <cell r="D26" t="str">
            <v>All Regions</v>
          </cell>
        </row>
        <row r="27">
          <cell r="D27" t="str">
            <v>Total Employment</v>
          </cell>
        </row>
        <row r="67">
          <cell r="D67" t="str">
            <v>Chart 7.2.   Regional unemployment rates, 1971-2010</v>
          </cell>
        </row>
        <row r="68">
          <cell r="D68" t="str">
            <v>All Regions</v>
          </cell>
        </row>
        <row r="69">
          <cell r="D69" t="str">
            <v>Total Employment</v>
          </cell>
        </row>
        <row r="366">
          <cell r="D366" t="str">
            <v>Chart 7.6.b. (a)   Employment Levels by Broad Industrial Sector</v>
          </cell>
        </row>
        <row r="367">
          <cell r="D367" t="str">
            <v>East</v>
          </cell>
        </row>
        <row r="368">
          <cell r="D368" t="str">
            <v>Total Employment</v>
          </cell>
        </row>
        <row r="410">
          <cell r="D410" t="str">
            <v>Chart 7.7.b. (a)   Employment Levels by Broad Industrial Sector</v>
          </cell>
        </row>
        <row r="411">
          <cell r="D411" t="str">
            <v>North West</v>
          </cell>
        </row>
        <row r="412">
          <cell r="D412" t="str">
            <v>Total Employment</v>
          </cell>
        </row>
        <row r="454">
          <cell r="D454" t="str">
            <v>Chart 7.5.b. (b)   Employment Growth by Broad Industrial Sector</v>
          </cell>
        </row>
        <row r="455">
          <cell r="D455" t="str">
            <v>London</v>
          </cell>
        </row>
        <row r="456">
          <cell r="D456" t="str">
            <v>Total Employment</v>
          </cell>
        </row>
        <row r="499">
          <cell r="D499" t="str">
            <v>Chart 7.6.b. (b)   Employment Growth by Broad Industrial Sector</v>
          </cell>
        </row>
        <row r="500">
          <cell r="D500" t="str">
            <v>East</v>
          </cell>
        </row>
        <row r="501">
          <cell r="D501" t="str">
            <v>Total Employment</v>
          </cell>
        </row>
        <row r="543">
          <cell r="D543" t="str">
            <v>Chart 7.7.b. (b)   Employment Growth by Broad Industrial Sector</v>
          </cell>
        </row>
        <row r="544">
          <cell r="D544" t="str">
            <v>North West</v>
          </cell>
        </row>
        <row r="545">
          <cell r="D545" t="str">
            <v>Total Employment</v>
          </cell>
        </row>
        <row r="843">
          <cell r="D843" t="str">
            <v xml:space="preserve">Chart 7.10.a  Employment profiles by gender in the 'Distribution &amp; Transport, etc.' sector. </v>
          </cell>
        </row>
        <row r="844">
          <cell r="D844" t="str">
            <v>South West</v>
          </cell>
        </row>
        <row r="845">
          <cell r="D845" t="str">
            <v>Males</v>
          </cell>
        </row>
        <row r="886">
          <cell r="D886" t="str">
            <v xml:space="preserve">Chart 7.10.b  Employment profiles by gender in the 'Distribution &amp; Transport, etc.' sector. </v>
          </cell>
        </row>
        <row r="887">
          <cell r="D887" t="str">
            <v>South West</v>
          </cell>
        </row>
        <row r="888">
          <cell r="D888" t="str">
            <v>Females</v>
          </cell>
        </row>
        <row r="931">
          <cell r="D931" t="str">
            <v>Chart 7.11.a  Changing Occupational Profile of employment in Banking &amp; Business Services</v>
          </cell>
        </row>
        <row r="932">
          <cell r="D932" t="str">
            <v>London</v>
          </cell>
        </row>
        <row r="976">
          <cell r="D976" t="str">
            <v>Chart 7.11.b  Changing Occupational Profile of employment in Banking &amp; Business Services</v>
          </cell>
        </row>
        <row r="977">
          <cell r="D977" t="str">
            <v>Yorkshire &amp; the Humber</v>
          </cell>
        </row>
        <row r="1021">
          <cell r="D1021" t="str">
            <v>Chart 7.12.a.  Changing occupational profile of employment in Engineering</v>
          </cell>
        </row>
        <row r="1022">
          <cell r="D1022" t="str">
            <v>South East</v>
          </cell>
        </row>
        <row r="1065">
          <cell r="D1065" t="str">
            <v>Chart 7.12.b.  Changing occupational profile of employment in Engineering</v>
          </cell>
        </row>
        <row r="1066">
          <cell r="D1066" t="str">
            <v>West Midlands</v>
          </cell>
        </row>
        <row r="1110">
          <cell r="D1110" t="str">
            <v>Chart 7.12.c.  Changing occupational profile of employment in Engineering</v>
          </cell>
        </row>
        <row r="1111">
          <cell r="D1111" t="str">
            <v>Wales</v>
          </cell>
        </row>
      </sheetData>
      <sheetData sheetId="3" refreshError="1">
        <row r="25">
          <cell r="D25" t="str">
            <v>Chart 5.1.  Qualification Structure, 1979-1998 [% of total employment]</v>
          </cell>
        </row>
        <row r="26">
          <cell r="D26" t="str">
            <v>United Kingdom</v>
          </cell>
        </row>
        <row r="27">
          <cell r="D27" t="str">
            <v>Total Employment</v>
          </cell>
        </row>
        <row r="62">
          <cell r="D62" t="str">
            <v>Source: Labour Force Survey</v>
          </cell>
        </row>
        <row r="71">
          <cell r="D71" t="str">
            <v>Chart 5.2. (a)  Change in Employment Shares, 1979 - 1998 [% of total employment]</v>
          </cell>
        </row>
        <row r="72">
          <cell r="D72" t="str">
            <v>United Kingdom</v>
          </cell>
        </row>
        <row r="73">
          <cell r="D73" t="str">
            <v>Total Employment</v>
          </cell>
        </row>
        <row r="75">
          <cell r="AJ75">
            <v>2531.5990000000002</v>
          </cell>
          <cell r="AK75">
            <v>4287.2929999999997</v>
          </cell>
        </row>
        <row r="76">
          <cell r="AJ76">
            <v>1804.5730000000001</v>
          </cell>
          <cell r="AK76">
            <v>2817.6059999999998</v>
          </cell>
        </row>
        <row r="77">
          <cell r="AJ77">
            <v>1520.395</v>
          </cell>
          <cell r="AK77">
            <v>2662.07</v>
          </cell>
        </row>
        <row r="78">
          <cell r="AJ78">
            <v>4189.2690000000002</v>
          </cell>
          <cell r="AK78">
            <v>3973.6420000000007</v>
          </cell>
        </row>
        <row r="79">
          <cell r="AJ79">
            <v>4706.652</v>
          </cell>
          <cell r="AK79">
            <v>3247.0230000000001</v>
          </cell>
        </row>
        <row r="80">
          <cell r="AJ80">
            <v>1555.508</v>
          </cell>
          <cell r="AK80">
            <v>2827.058</v>
          </cell>
        </row>
        <row r="81">
          <cell r="AJ81">
            <v>999.12599999999998</v>
          </cell>
          <cell r="AK81">
            <v>1782.453</v>
          </cell>
        </row>
        <row r="82">
          <cell r="AJ82">
            <v>3585.4629999999997</v>
          </cell>
          <cell r="AK82">
            <v>2524.634</v>
          </cell>
        </row>
        <row r="83">
          <cell r="AJ83">
            <v>2810.288</v>
          </cell>
          <cell r="AK83">
            <v>2123.3029999999999</v>
          </cell>
        </row>
        <row r="84">
          <cell r="AJ84">
            <v>0</v>
          </cell>
          <cell r="AK84">
            <v>115.41700000000002</v>
          </cell>
        </row>
        <row r="85">
          <cell r="AJ85">
            <v>23702.873</v>
          </cell>
          <cell r="AK85">
            <v>26360.499000000003</v>
          </cell>
        </row>
        <row r="108">
          <cell r="D108" t="str">
            <v>Source: Labour Force Survey</v>
          </cell>
        </row>
        <row r="118">
          <cell r="D118" t="str">
            <v>Chart 5.2. (b)  Change in Employment Shares, 1983 - 1998 [% of total employment]</v>
          </cell>
        </row>
        <row r="119">
          <cell r="D119" t="str">
            <v>United Kingdom</v>
          </cell>
        </row>
        <row r="120">
          <cell r="D120" t="str">
            <v>Total Employment</v>
          </cell>
        </row>
        <row r="530">
          <cell r="D530" t="str">
            <v>Chart 5.3.  Change in Employment by Qualification, 1983 - 1998</v>
          </cell>
        </row>
        <row r="531">
          <cell r="D531" t="str">
            <v>United Kingdom</v>
          </cell>
        </row>
        <row r="532">
          <cell r="D532" t="str">
            <v>Total Employment</v>
          </cell>
        </row>
        <row r="567">
          <cell r="D567" t="str">
            <v>Source: Labour Force Survey</v>
          </cell>
        </row>
      </sheetData>
      <sheetData sheetId="4" refreshError="1">
        <row r="118">
          <cell r="D118" t="str">
            <v>Chart 3.4.  Change in Employment Structure, 1981-2010</v>
          </cell>
        </row>
        <row r="119">
          <cell r="D119" t="str">
            <v>United Kingdom</v>
          </cell>
        </row>
        <row r="120">
          <cell r="D120" t="str">
            <v>Total Employment</v>
          </cell>
        </row>
        <row r="599">
          <cell r="D599" t="str">
            <v>Chart 3.4.  Change in Employmend Broad by sector, 1981 - 2010</v>
          </cell>
        </row>
      </sheetData>
      <sheetData sheetId="5" refreshError="1">
        <row r="25">
          <cell r="D25" t="str">
            <v>Chart 4.2.(a)  Occupational Change, 1999-2010</v>
          </cell>
        </row>
        <row r="26">
          <cell r="D26" t="str">
            <v>United Kingdom</v>
          </cell>
        </row>
        <row r="27">
          <cell r="D27" t="str">
            <v>Total Employment</v>
          </cell>
        </row>
        <row r="62">
          <cell r="D62" t="str">
            <v>Source: CE/IER estimates, F92F9 Forecast</v>
          </cell>
        </row>
        <row r="71">
          <cell r="D71" t="str">
            <v>Chart 4.3.(a)  Occupational Change, 1999-2010</v>
          </cell>
        </row>
        <row r="72">
          <cell r="D72" t="str">
            <v>United Kingdom</v>
          </cell>
        </row>
        <row r="73">
          <cell r="D73" t="str">
            <v>Male Employment</v>
          </cell>
        </row>
        <row r="108">
          <cell r="D108" t="str">
            <v>Source: CE/IER estimates, F92F9 Forecast</v>
          </cell>
        </row>
        <row r="118">
          <cell r="D118" t="str">
            <v>Chart 4.4.(a)  Occupational Change, 1999-2010</v>
          </cell>
        </row>
        <row r="119">
          <cell r="D119" t="str">
            <v>United Kingdom</v>
          </cell>
        </row>
        <row r="120">
          <cell r="D120" t="str">
            <v>Female Employment</v>
          </cell>
        </row>
        <row r="155">
          <cell r="D155" t="str">
            <v>Source: CE/IER estimates, F92F9 Forecast</v>
          </cell>
        </row>
        <row r="165">
          <cell r="D165" t="str">
            <v>Chart 4.2.(b)  Occupational Change by Status, 1999-2010</v>
          </cell>
        </row>
        <row r="166">
          <cell r="D166" t="str">
            <v>United Kingdom</v>
          </cell>
        </row>
        <row r="167">
          <cell r="D167" t="str">
            <v>Total Employment</v>
          </cell>
        </row>
        <row r="209">
          <cell r="D209" t="str">
            <v>Source: CE/IER estimates, F92F9 Forecast</v>
          </cell>
        </row>
        <row r="216">
          <cell r="D216" t="str">
            <v>Chart 4.3.(b)  Occupational Change by Status, 1999-2010</v>
          </cell>
        </row>
        <row r="217">
          <cell r="D217" t="str">
            <v>United Kingdom</v>
          </cell>
        </row>
        <row r="218">
          <cell r="D218" t="str">
            <v>Male Employment</v>
          </cell>
        </row>
        <row r="260">
          <cell r="D260" t="str">
            <v>Source: CE/IER estimates, F92F9 Forecast</v>
          </cell>
        </row>
        <row r="267">
          <cell r="D267" t="str">
            <v>Chart 4.4.(b)  Occupational Change by Status, 1999-2010</v>
          </cell>
        </row>
        <row r="268">
          <cell r="D268" t="str">
            <v>United Kingdom</v>
          </cell>
        </row>
        <row r="269">
          <cell r="D269" t="str">
            <v>Female Employment</v>
          </cell>
        </row>
        <row r="311">
          <cell r="D311" t="str">
            <v>Source: CE/IER estimates, F92F9 Forecast</v>
          </cell>
        </row>
      </sheetData>
      <sheetData sheetId="6" refreshError="1">
        <row r="71">
          <cell r="D71" t="str">
            <v>Chart 2.2.  Growth in  Unemployment, Employment &amp; Labour Force, 1999-2010</v>
          </cell>
        </row>
        <row r="72">
          <cell r="D72" t="str">
            <v>United Kingdom</v>
          </cell>
        </row>
        <row r="73">
          <cell r="D73" t="str">
            <v>Total Employment</v>
          </cell>
        </row>
        <row r="108">
          <cell r="D108" t="str">
            <v>Source: CE/IER estimates, F02F9 Forecast</v>
          </cell>
        </row>
      </sheetData>
      <sheetData sheetId="7">
        <row r="25">
          <cell r="D25" t="str">
            <v>Chart 7.1.   Regional economic activity rates, 1971-2010</v>
          </cell>
        </row>
      </sheetData>
      <sheetData sheetId="8">
        <row r="25">
          <cell r="D25" t="str">
            <v>Chart 5.1.  Qualification Structure, 1979-1998 [% of total employment]</v>
          </cell>
        </row>
      </sheetData>
      <sheetData sheetId="9">
        <row r="118">
          <cell r="D118" t="str">
            <v>Chart 3.4.  Change in Employment Structure, 1981-2010</v>
          </cell>
        </row>
      </sheetData>
      <sheetData sheetId="10">
        <row r="25">
          <cell r="D25" t="str">
            <v>Chart 4.2.(a)  Occupational Change, 1999-2010</v>
          </cell>
        </row>
      </sheetData>
      <sheetData sheetId="11">
        <row r="71">
          <cell r="D71" t="str">
            <v>Chart 2.2.  Growth in  Unemployment, Employment &amp; Labour Force, 1999-2010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ow r="7">
          <cell r="B7" t="str">
            <v>Output per hour</v>
          </cell>
        </row>
        <row r="8">
          <cell r="A8" t="str">
            <v>2000 Q1</v>
          </cell>
          <cell r="B8">
            <v>87.4</v>
          </cell>
          <cell r="C8" t="str">
            <v>-</v>
          </cell>
        </row>
        <row r="9">
          <cell r="A9" t="str">
            <v>2000 Q2</v>
          </cell>
          <cell r="B9">
            <v>86.7</v>
          </cell>
          <cell r="C9" t="str">
            <v>-</v>
          </cell>
        </row>
        <row r="10">
          <cell r="A10" t="str">
            <v>2000 Q3</v>
          </cell>
          <cell r="B10">
            <v>86.8</v>
          </cell>
          <cell r="C10" t="str">
            <v>-</v>
          </cell>
        </row>
        <row r="11">
          <cell r="A11" t="str">
            <v>2000 Q4</v>
          </cell>
          <cell r="B11">
            <v>86.1</v>
          </cell>
          <cell r="C11" t="str">
            <v>-</v>
          </cell>
        </row>
        <row r="12">
          <cell r="A12" t="str">
            <v>2001 Q1</v>
          </cell>
          <cell r="B12">
            <v>87.5</v>
          </cell>
          <cell r="C12" t="str">
            <v>-</v>
          </cell>
        </row>
        <row r="13">
          <cell r="A13" t="str">
            <v>2001 Q2</v>
          </cell>
          <cell r="B13">
            <v>87.6</v>
          </cell>
          <cell r="C13" t="str">
            <v>-</v>
          </cell>
        </row>
        <row r="14">
          <cell r="A14" t="str">
            <v>2001 Q3</v>
          </cell>
          <cell r="B14">
            <v>88.3</v>
          </cell>
          <cell r="C14" t="str">
            <v>-</v>
          </cell>
        </row>
        <row r="15">
          <cell r="A15" t="str">
            <v>2001 Q4</v>
          </cell>
          <cell r="B15">
            <v>88.7</v>
          </cell>
          <cell r="C15" t="str">
            <v>-</v>
          </cell>
        </row>
        <row r="16">
          <cell r="A16" t="str">
            <v>2002 Q1</v>
          </cell>
          <cell r="B16">
            <v>89.2</v>
          </cell>
          <cell r="C16" t="str">
            <v>-</v>
          </cell>
        </row>
        <row r="17">
          <cell r="A17" t="str">
            <v>2002 Q2</v>
          </cell>
          <cell r="B17">
            <v>90.3</v>
          </cell>
          <cell r="C17" t="str">
            <v>-</v>
          </cell>
        </row>
        <row r="18">
          <cell r="A18" t="str">
            <v>2002 Q3</v>
          </cell>
          <cell r="B18">
            <v>90.3</v>
          </cell>
          <cell r="C18" t="str">
            <v>-</v>
          </cell>
        </row>
        <row r="19">
          <cell r="A19" t="str">
            <v>2002 Q4</v>
          </cell>
          <cell r="B19">
            <v>90.9</v>
          </cell>
          <cell r="C19" t="str">
            <v>-</v>
          </cell>
        </row>
        <row r="20">
          <cell r="A20" t="str">
            <v>2003 Q1</v>
          </cell>
          <cell r="B20">
            <v>91.7</v>
          </cell>
          <cell r="C20" t="str">
            <v>-</v>
          </cell>
        </row>
        <row r="21">
          <cell r="A21" t="str">
            <v>2003 Q2</v>
          </cell>
          <cell r="B21">
            <v>92.4</v>
          </cell>
          <cell r="C21" t="str">
            <v>-</v>
          </cell>
        </row>
        <row r="22">
          <cell r="A22" t="str">
            <v>2003 Q3</v>
          </cell>
          <cell r="B22">
            <v>93</v>
          </cell>
          <cell r="C22" t="str">
            <v>-</v>
          </cell>
        </row>
        <row r="23">
          <cell r="A23" t="str">
            <v>2003 Q4</v>
          </cell>
          <cell r="B23">
            <v>94.2</v>
          </cell>
          <cell r="C23" t="str">
            <v>-</v>
          </cell>
        </row>
        <row r="24">
          <cell r="A24" t="str">
            <v>2004 Q1</v>
          </cell>
          <cell r="B24">
            <v>93.7</v>
          </cell>
          <cell r="C24" t="str">
            <v>-</v>
          </cell>
        </row>
        <row r="25">
          <cell r="A25" t="str">
            <v>2004 Q2</v>
          </cell>
          <cell r="B25">
            <v>94.4</v>
          </cell>
          <cell r="C25" t="str">
            <v>-</v>
          </cell>
        </row>
        <row r="26">
          <cell r="A26" t="str">
            <v>2004 Q3</v>
          </cell>
          <cell r="B26">
            <v>94.2</v>
          </cell>
          <cell r="C26" t="str">
            <v>-</v>
          </cell>
        </row>
        <row r="27">
          <cell r="A27" t="str">
            <v>2004 Q4</v>
          </cell>
          <cell r="B27">
            <v>93.3</v>
          </cell>
          <cell r="C27" t="str">
            <v>-</v>
          </cell>
        </row>
        <row r="28">
          <cell r="A28" t="str">
            <v>2005 Q1</v>
          </cell>
          <cell r="B28">
            <v>94.2</v>
          </cell>
          <cell r="C28" t="str">
            <v>-</v>
          </cell>
        </row>
        <row r="29">
          <cell r="A29" t="str">
            <v>2005 Q2</v>
          </cell>
          <cell r="B29">
            <v>95.4</v>
          </cell>
          <cell r="C29" t="str">
            <v>-</v>
          </cell>
        </row>
        <row r="30">
          <cell r="A30" t="str">
            <v>2005 Q3</v>
          </cell>
          <cell r="B30">
            <v>96</v>
          </cell>
          <cell r="C30" t="str">
            <v>-</v>
          </cell>
        </row>
        <row r="31">
          <cell r="A31" t="str">
            <v>2005 Q4</v>
          </cell>
          <cell r="B31">
            <v>97.7</v>
          </cell>
          <cell r="C31" t="str">
            <v>-</v>
          </cell>
        </row>
        <row r="32">
          <cell r="A32" t="str">
            <v>2006 Q1</v>
          </cell>
          <cell r="B32">
            <v>97.5</v>
          </cell>
          <cell r="C32" t="str">
            <v>-</v>
          </cell>
        </row>
        <row r="33">
          <cell r="A33" t="str">
            <v>2006 Q2</v>
          </cell>
          <cell r="B33">
            <v>97.7</v>
          </cell>
          <cell r="C33" t="str">
            <v>-</v>
          </cell>
        </row>
        <row r="34">
          <cell r="A34" t="str">
            <v>2006 Q3</v>
          </cell>
          <cell r="B34">
            <v>97.5</v>
          </cell>
          <cell r="C34" t="str">
            <v>-</v>
          </cell>
        </row>
        <row r="35">
          <cell r="A35" t="str">
            <v>2006 Q4</v>
          </cell>
          <cell r="B35">
            <v>97.5</v>
          </cell>
          <cell r="C35" t="str">
            <v>-</v>
          </cell>
        </row>
        <row r="36">
          <cell r="A36" t="str">
            <v>2007 Q1</v>
          </cell>
          <cell r="B36">
            <v>98.3</v>
          </cell>
          <cell r="C36" t="str">
            <v>-</v>
          </cell>
        </row>
        <row r="37">
          <cell r="A37" t="str">
            <v>2007 Q2</v>
          </cell>
          <cell r="B37">
            <v>98.7</v>
          </cell>
          <cell r="C37" t="str">
            <v>-</v>
          </cell>
        </row>
        <row r="38">
          <cell r="A38" t="str">
            <v>2007 Q3</v>
          </cell>
          <cell r="B38">
            <v>99.2</v>
          </cell>
          <cell r="C38" t="str">
            <v>-</v>
          </cell>
        </row>
        <row r="39">
          <cell r="A39" t="str">
            <v>2007 Q4</v>
          </cell>
          <cell r="B39">
            <v>100</v>
          </cell>
          <cell r="C39">
            <v>100</v>
          </cell>
        </row>
        <row r="40">
          <cell r="A40" t="str">
            <v>2008 Q1</v>
          </cell>
          <cell r="B40">
            <v>99.2</v>
          </cell>
          <cell r="C40">
            <v>100.5</v>
          </cell>
        </row>
        <row r="41">
          <cell r="A41" t="str">
            <v>2008 Q2</v>
          </cell>
          <cell r="B41">
            <v>99.6</v>
          </cell>
          <cell r="C41">
            <v>101</v>
          </cell>
        </row>
        <row r="42">
          <cell r="A42" t="str">
            <v>2008 Q3</v>
          </cell>
          <cell r="B42">
            <v>98.1</v>
          </cell>
          <cell r="C42">
            <v>101.5</v>
          </cell>
        </row>
        <row r="43">
          <cell r="A43" t="str">
            <v>2008 Q4</v>
          </cell>
          <cell r="B43">
            <v>96.7</v>
          </cell>
          <cell r="C43">
            <v>102</v>
          </cell>
        </row>
        <row r="44">
          <cell r="A44" t="str">
            <v>2009 Q1</v>
          </cell>
          <cell r="B44">
            <v>96.5</v>
          </cell>
          <cell r="C44">
            <v>102.6</v>
          </cell>
        </row>
        <row r="45">
          <cell r="A45" t="str">
            <v>2009 Q2</v>
          </cell>
          <cell r="B45">
            <v>96.6</v>
          </cell>
          <cell r="C45">
            <v>103.1</v>
          </cell>
        </row>
        <row r="46">
          <cell r="A46" t="str">
            <v>2009 Q3</v>
          </cell>
          <cell r="B46">
            <v>97.3</v>
          </cell>
          <cell r="C46">
            <v>103.6</v>
          </cell>
        </row>
        <row r="47">
          <cell r="A47" t="str">
            <v>2009 Q4</v>
          </cell>
          <cell r="B47">
            <v>97.4</v>
          </cell>
          <cell r="C47">
            <v>104.1</v>
          </cell>
        </row>
        <row r="48">
          <cell r="A48" t="str">
            <v>2010 Q1</v>
          </cell>
          <cell r="B48">
            <v>98.1</v>
          </cell>
          <cell r="C48">
            <v>104.7</v>
          </cell>
        </row>
        <row r="49">
          <cell r="A49" t="str">
            <v>2010 Q2</v>
          </cell>
          <cell r="B49">
            <v>98.1</v>
          </cell>
          <cell r="C49">
            <v>105.2</v>
          </cell>
        </row>
        <row r="50">
          <cell r="A50" t="str">
            <v>2010 Q3</v>
          </cell>
          <cell r="B50">
            <v>98.4</v>
          </cell>
          <cell r="C50">
            <v>105.7</v>
          </cell>
        </row>
        <row r="51">
          <cell r="A51" t="str">
            <v>2010 Q4</v>
          </cell>
          <cell r="B51">
            <v>98.2</v>
          </cell>
          <cell r="C51">
            <v>106.3</v>
          </cell>
        </row>
        <row r="52">
          <cell r="A52" t="str">
            <v>2011 Q1</v>
          </cell>
          <cell r="B52">
            <v>98.8</v>
          </cell>
          <cell r="C52">
            <v>106.8</v>
          </cell>
        </row>
        <row r="53">
          <cell r="A53" t="str">
            <v>2011 Q2</v>
          </cell>
          <cell r="B53">
            <v>99.8</v>
          </cell>
          <cell r="C53">
            <v>107.3</v>
          </cell>
        </row>
        <row r="54">
          <cell r="A54" t="str">
            <v>2011 Q3</v>
          </cell>
          <cell r="B54">
            <v>99.3</v>
          </cell>
          <cell r="C54">
            <v>107.9</v>
          </cell>
        </row>
        <row r="55">
          <cell r="A55" t="str">
            <v>2011 Q4</v>
          </cell>
          <cell r="B55">
            <v>99.1</v>
          </cell>
          <cell r="C55">
            <v>108.4</v>
          </cell>
        </row>
        <row r="56">
          <cell r="A56" t="str">
            <v>2012 Q1</v>
          </cell>
          <cell r="B56">
            <v>99.3</v>
          </cell>
          <cell r="C56">
            <v>109</v>
          </cell>
        </row>
        <row r="57">
          <cell r="A57" t="str">
            <v>2012 Q2</v>
          </cell>
          <cell r="B57">
            <v>98.5</v>
          </cell>
          <cell r="C57">
            <v>109.5</v>
          </cell>
        </row>
        <row r="58">
          <cell r="A58" t="str">
            <v>2012 Q3</v>
          </cell>
          <cell r="B58">
            <v>98.5</v>
          </cell>
          <cell r="C58">
            <v>110.1</v>
          </cell>
        </row>
        <row r="59">
          <cell r="A59" t="str">
            <v>2012 Q4</v>
          </cell>
          <cell r="B59">
            <v>98</v>
          </cell>
          <cell r="C59">
            <v>110.6</v>
          </cell>
        </row>
        <row r="60">
          <cell r="A60" t="str">
            <v>2013 Q1</v>
          </cell>
          <cell r="B60">
            <v>98.4</v>
          </cell>
          <cell r="C60">
            <v>111.2</v>
          </cell>
        </row>
        <row r="61">
          <cell r="A61" t="str">
            <v>2013 Q2</v>
          </cell>
          <cell r="B61">
            <v>98.4</v>
          </cell>
          <cell r="C61">
            <v>111.8</v>
          </cell>
        </row>
        <row r="62">
          <cell r="A62" t="str">
            <v>2013 Q3</v>
          </cell>
          <cell r="B62">
            <v>97.8</v>
          </cell>
          <cell r="C62">
            <v>112.3</v>
          </cell>
        </row>
        <row r="63">
          <cell r="A63" t="str">
            <v>2013 Q4</v>
          </cell>
          <cell r="B63">
            <v>98.2</v>
          </cell>
          <cell r="C63">
            <v>112.9</v>
          </cell>
        </row>
        <row r="64">
          <cell r="A64" t="str">
            <v>2014 Q1</v>
          </cell>
          <cell r="B64">
            <v>98.4</v>
          </cell>
          <cell r="C64">
            <v>113.5</v>
          </cell>
        </row>
        <row r="65">
          <cell r="A65" t="str">
            <v>2014 Q2</v>
          </cell>
          <cell r="B65">
            <v>98.4</v>
          </cell>
          <cell r="C65">
            <v>114</v>
          </cell>
        </row>
        <row r="66">
          <cell r="A66" t="str">
            <v>2014 Q3</v>
          </cell>
          <cell r="B66">
            <v>98.9</v>
          </cell>
          <cell r="C66">
            <v>114.6</v>
          </cell>
        </row>
        <row r="67">
          <cell r="A67" t="str">
            <v>2014 Q4</v>
          </cell>
          <cell r="B67">
            <v>99.4</v>
          </cell>
          <cell r="C67">
            <v>115.2</v>
          </cell>
        </row>
        <row r="68">
          <cell r="A68" t="str">
            <v>2015 Q1</v>
          </cell>
          <cell r="B68">
            <v>99.4</v>
          </cell>
          <cell r="C68">
            <v>115.8</v>
          </cell>
        </row>
        <row r="69">
          <cell r="A69" t="str">
            <v>2015 Q2</v>
          </cell>
          <cell r="B69">
            <v>100.2</v>
          </cell>
          <cell r="C69">
            <v>116.4</v>
          </cell>
        </row>
        <row r="70">
          <cell r="A70" t="str">
            <v>2015 Q3</v>
          </cell>
          <cell r="B70">
            <v>100.4</v>
          </cell>
          <cell r="C70">
            <v>117</v>
          </cell>
        </row>
        <row r="71">
          <cell r="A71" t="str">
            <v>2015 Q4</v>
          </cell>
          <cell r="B71">
            <v>99.1</v>
          </cell>
          <cell r="C71">
            <v>117.6</v>
          </cell>
        </row>
        <row r="72">
          <cell r="A72" t="str">
            <v>2016 Q1</v>
          </cell>
          <cell r="B72">
            <v>99.8</v>
          </cell>
          <cell r="C72">
            <v>118.1</v>
          </cell>
        </row>
        <row r="73">
          <cell r="A73" t="str">
            <v>2016 Q2</v>
          </cell>
          <cell r="B73">
            <v>100</v>
          </cell>
          <cell r="C73">
            <v>118.7</v>
          </cell>
        </row>
        <row r="74">
          <cell r="A74" t="str">
            <v>2016 Q3</v>
          </cell>
          <cell r="B74">
            <v>100.3</v>
          </cell>
          <cell r="C74">
            <v>119.3</v>
          </cell>
        </row>
        <row r="75">
          <cell r="A75" t="str">
            <v>2016 Q4</v>
          </cell>
          <cell r="B75">
            <v>101</v>
          </cell>
          <cell r="C75">
            <v>120</v>
          </cell>
        </row>
        <row r="76">
          <cell r="A76" t="str">
            <v>2017 Q1</v>
          </cell>
          <cell r="B76">
            <v>100.6</v>
          </cell>
          <cell r="C76">
            <v>120.6</v>
          </cell>
        </row>
        <row r="77">
          <cell r="A77" t="str">
            <v>2017 Q2</v>
          </cell>
          <cell r="B77">
            <v>100.4</v>
          </cell>
          <cell r="C77">
            <v>121.2</v>
          </cell>
        </row>
        <row r="78">
          <cell r="A78" t="str">
            <v>2017 Q3</v>
          </cell>
          <cell r="B78">
            <v>101.3</v>
          </cell>
          <cell r="C78">
            <v>121.8</v>
          </cell>
        </row>
        <row r="79">
          <cell r="A79" t="str">
            <v>2017 Q4</v>
          </cell>
          <cell r="B79">
            <v>102</v>
          </cell>
          <cell r="C79">
            <v>122.4</v>
          </cell>
        </row>
        <row r="80">
          <cell r="A80" t="str">
            <v>2018 Q1</v>
          </cell>
          <cell r="B80">
            <v>101.4</v>
          </cell>
          <cell r="C80">
            <v>123</v>
          </cell>
        </row>
        <row r="81">
          <cell r="A81" t="str">
            <v>2018 Q2</v>
          </cell>
          <cell r="B81">
            <v>101.9</v>
          </cell>
          <cell r="C81">
            <v>123.6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engineeringuk.com/research/data"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9170A-B9F4-4111-A9AC-741C97759E2E}">
  <dimension ref="A7:C37"/>
  <sheetViews>
    <sheetView showGridLines="0" tabSelected="1" zoomScale="85" zoomScaleNormal="85" workbookViewId="0">
      <selection activeCell="B5" sqref="B5"/>
    </sheetView>
  </sheetViews>
  <sheetFormatPr defaultColWidth="9.140625" defaultRowHeight="15" x14ac:dyDescent="0.25"/>
  <cols>
    <col min="1" max="1" width="12" style="5" customWidth="1"/>
    <col min="2" max="2" width="135.7109375" style="5" customWidth="1"/>
    <col min="3" max="16384" width="9.140625" style="5"/>
  </cols>
  <sheetData>
    <row r="7" spans="1:3" ht="30" customHeight="1" x14ac:dyDescent="0.25">
      <c r="A7" s="209" t="s">
        <v>3</v>
      </c>
    </row>
    <row r="8" spans="1:3" ht="72.75" customHeight="1" x14ac:dyDescent="0.25">
      <c r="A8" s="210" t="s">
        <v>321</v>
      </c>
      <c r="B8" s="210"/>
    </row>
    <row r="9" spans="1:3" s="2" customFormat="1" x14ac:dyDescent="0.25">
      <c r="A9" s="211" t="s">
        <v>322</v>
      </c>
      <c r="B9" s="211"/>
    </row>
    <row r="10" spans="1:3" s="2" customFormat="1" x14ac:dyDescent="0.25"/>
    <row r="11" spans="1:3" s="9" customFormat="1" ht="18.75" x14ac:dyDescent="0.25">
      <c r="A11" s="1" t="s">
        <v>0</v>
      </c>
      <c r="B11" s="1" t="s">
        <v>1</v>
      </c>
      <c r="C11" s="2"/>
    </row>
    <row r="12" spans="1:3" x14ac:dyDescent="0.25">
      <c r="A12" s="2"/>
      <c r="B12" s="2"/>
      <c r="C12" s="2"/>
    </row>
    <row r="13" spans="1:3" ht="15.75" x14ac:dyDescent="0.25">
      <c r="A13" s="3" t="s">
        <v>2</v>
      </c>
      <c r="B13" s="3" t="s">
        <v>3</v>
      </c>
      <c r="C13" s="9"/>
    </row>
    <row r="14" spans="1:3" x14ac:dyDescent="0.25">
      <c r="A14" s="6">
        <v>10.1</v>
      </c>
      <c r="B14" s="174" t="s">
        <v>4</v>
      </c>
    </row>
    <row r="15" spans="1:3" x14ac:dyDescent="0.25">
      <c r="A15" s="6">
        <v>10.199999999999999</v>
      </c>
      <c r="B15" s="174" t="s">
        <v>5</v>
      </c>
    </row>
    <row r="16" spans="1:3" x14ac:dyDescent="0.25">
      <c r="A16" s="6">
        <v>10.3</v>
      </c>
      <c r="B16" s="174" t="s">
        <v>6</v>
      </c>
    </row>
    <row r="17" spans="1:2" x14ac:dyDescent="0.25">
      <c r="A17" s="6">
        <v>10.4</v>
      </c>
      <c r="B17" s="174" t="s">
        <v>7</v>
      </c>
    </row>
    <row r="18" spans="1:2" ht="30" x14ac:dyDescent="0.25">
      <c r="A18" s="6">
        <v>10.5</v>
      </c>
      <c r="B18" s="174" t="s">
        <v>8</v>
      </c>
    </row>
    <row r="19" spans="1:2" ht="30" x14ac:dyDescent="0.25">
      <c r="A19" s="6">
        <v>10.6</v>
      </c>
      <c r="B19" s="174" t="s">
        <v>9</v>
      </c>
    </row>
    <row r="20" spans="1:2" x14ac:dyDescent="0.25">
      <c r="A20" s="6">
        <v>10.7</v>
      </c>
      <c r="B20" s="174" t="s">
        <v>10</v>
      </c>
    </row>
    <row r="21" spans="1:2" x14ac:dyDescent="0.25">
      <c r="A21" s="6">
        <v>10.8</v>
      </c>
      <c r="B21" s="174" t="s">
        <v>11</v>
      </c>
    </row>
    <row r="22" spans="1:2" ht="30" x14ac:dyDescent="0.25">
      <c r="A22" s="6">
        <v>10.9</v>
      </c>
      <c r="B22" s="174" t="s">
        <v>12</v>
      </c>
    </row>
    <row r="23" spans="1:2" x14ac:dyDescent="0.25">
      <c r="A23" s="8">
        <v>10.1</v>
      </c>
      <c r="B23" s="174" t="s">
        <v>13</v>
      </c>
    </row>
    <row r="24" spans="1:2" ht="30" x14ac:dyDescent="0.25">
      <c r="A24" s="6">
        <v>10.11</v>
      </c>
      <c r="B24" s="174" t="s">
        <v>316</v>
      </c>
    </row>
    <row r="25" spans="1:2" ht="30" x14ac:dyDescent="0.25">
      <c r="A25" s="6">
        <v>10.119999999999999</v>
      </c>
      <c r="B25" s="174" t="s">
        <v>14</v>
      </c>
    </row>
    <row r="26" spans="1:2" ht="30" x14ac:dyDescent="0.25">
      <c r="A26" s="6">
        <v>10.130000000000001</v>
      </c>
      <c r="B26" s="174" t="s">
        <v>15</v>
      </c>
    </row>
    <row r="27" spans="1:2" x14ac:dyDescent="0.25">
      <c r="A27" s="4">
        <v>10.14</v>
      </c>
      <c r="B27" s="175" t="s">
        <v>16</v>
      </c>
    </row>
    <row r="28" spans="1:2" x14ac:dyDescent="0.25">
      <c r="A28" s="6">
        <v>10.15</v>
      </c>
      <c r="B28" s="174" t="s">
        <v>318</v>
      </c>
    </row>
    <row r="29" spans="1:2" x14ac:dyDescent="0.25">
      <c r="A29" s="6">
        <v>10.16</v>
      </c>
      <c r="B29" s="174" t="s">
        <v>17</v>
      </c>
    </row>
    <row r="30" spans="1:2" x14ac:dyDescent="0.25">
      <c r="A30" s="6">
        <v>10.17</v>
      </c>
      <c r="B30" s="174" t="s">
        <v>319</v>
      </c>
    </row>
    <row r="31" spans="1:2" x14ac:dyDescent="0.25">
      <c r="A31" s="6">
        <v>10.18</v>
      </c>
      <c r="B31" s="174" t="s">
        <v>320</v>
      </c>
    </row>
    <row r="32" spans="1:2" ht="30" x14ac:dyDescent="0.25">
      <c r="A32" s="7">
        <v>10.19</v>
      </c>
      <c r="B32" s="176" t="s">
        <v>18</v>
      </c>
    </row>
    <row r="33" spans="1:2" ht="30" x14ac:dyDescent="0.25">
      <c r="A33" s="10">
        <v>10.199999999999999</v>
      </c>
      <c r="B33" s="176" t="s">
        <v>317</v>
      </c>
    </row>
    <row r="34" spans="1:2" x14ac:dyDescent="0.25">
      <c r="A34" s="6">
        <v>10.210000000000001</v>
      </c>
      <c r="B34" s="174" t="s">
        <v>19</v>
      </c>
    </row>
    <row r="35" spans="1:2" x14ac:dyDescent="0.25">
      <c r="A35" s="6">
        <v>10.220000000000001</v>
      </c>
      <c r="B35" s="174" t="s">
        <v>20</v>
      </c>
    </row>
    <row r="36" spans="1:2" x14ac:dyDescent="0.25">
      <c r="A36" s="6">
        <v>10.23</v>
      </c>
      <c r="B36" s="174" t="s">
        <v>21</v>
      </c>
    </row>
    <row r="37" spans="1:2" x14ac:dyDescent="0.25">
      <c r="A37" s="6">
        <v>10.23</v>
      </c>
      <c r="B37" s="174" t="s">
        <v>21</v>
      </c>
    </row>
  </sheetData>
  <mergeCells count="2">
    <mergeCell ref="A8:B8"/>
    <mergeCell ref="A9:B9"/>
  </mergeCells>
  <hyperlinks>
    <hyperlink ref="A37:B37" location="'10.23'!A1" display="'10.23'!A1" xr:uid="{8D0A9DAD-6142-4CCE-B35D-E2942D0AE8AC}"/>
    <hyperlink ref="A14:B14" location="'10.1'!A1" display="'10.1'!A1" xr:uid="{88DF360E-8D6F-4530-B7F5-20D381F29627}"/>
    <hyperlink ref="A15:B15" location="'10.2'!A1" display="'10.2'!A1" xr:uid="{D69F811C-79DA-4C95-A9B8-7747030F9266}"/>
    <hyperlink ref="A16:B16" location="'10.3'!A1" display="'10.3'!A1" xr:uid="{50B84787-8DFB-42CD-8F99-88E9FA2E9990}"/>
    <hyperlink ref="A17:B17" location="'10.4'!A1" display="'10.4'!A1" xr:uid="{8D300539-3665-4A88-BA9C-55225805CC67}"/>
    <hyperlink ref="A18:B18" location="'10.5'!A1" display="'10.5'!A1" xr:uid="{7DFC78DE-06BA-42CC-9C6C-9186B6B08C40}"/>
    <hyperlink ref="A19:B19" location="'10.6'!A1" display="'10.6'!A1" xr:uid="{9EB07DDC-1089-4B86-8B8A-8296ED69065B}"/>
    <hyperlink ref="A20:B20" location="'10.7'!A1" display="'10.7'!A1" xr:uid="{78E60BD1-E2DC-41DF-9710-78CC4097443C}"/>
    <hyperlink ref="A21:B21" location="'10.8'!A1" display="'10.8'!A1" xr:uid="{10F697FE-268B-4505-9B23-B97A491143A8}"/>
    <hyperlink ref="A22:B22" location="'10.9'!A1" display="'10.9'!A1" xr:uid="{47152F65-A105-469C-B9CD-0F5CE41C0D87}"/>
    <hyperlink ref="A23:B23" location="'10.10'!A1" display="'10.10'!A1" xr:uid="{F878C5F3-2490-450E-B509-E5637A49167C}"/>
    <hyperlink ref="A24:B24" location="'10.11'!A1" display="'10.11'!A1" xr:uid="{673D5058-4464-459F-8E83-DC81B65B81ED}"/>
    <hyperlink ref="A25:B25" location="'10.12'!A1" display="'10.12'!A1" xr:uid="{04531026-7A93-49DA-991B-85729D2989E4}"/>
    <hyperlink ref="A26:B26" location="'10.13'!A1" display="'10.13'!A1" xr:uid="{F9BA9114-5BB6-450E-99F5-37EAD300F573}"/>
    <hyperlink ref="A28:B28" location="'10.15'!A1" display="'10.15'!A1" xr:uid="{BBCB150B-A4EF-4276-B0D1-1E7328B2842B}"/>
    <hyperlink ref="A29:B29" location="'10.16'!A1" display="'10.16'!A1" xr:uid="{E6139C67-23D5-4760-9E68-84EA84C79A70}"/>
    <hyperlink ref="A30:B30" location="'10.17'!A1" display="'10.17'!A1" xr:uid="{6D28B338-46DC-42D0-90CC-F72C2F630C16}"/>
    <hyperlink ref="A31:B31" location="'10.18'!A1" display="'10.18'!A1" xr:uid="{6AB616C2-209B-4B68-AAF3-BCAF100C1988}"/>
    <hyperlink ref="A34:B34" location="'10.21'!A1" display="'10.21'!A1" xr:uid="{92E5EF3B-57B5-40C1-9D9E-12DDD1D49419}"/>
    <hyperlink ref="A36:B36" location="'10.23'!A1" display="'10.23'!A1" xr:uid="{FF1359EC-5564-4C9F-BFD8-2630AE1F1196}"/>
    <hyperlink ref="A35:B35" location="'10.22'!A1" display="'10.22'!A1" xr:uid="{B9310CD2-C331-4F9A-866A-9880762A9340}"/>
    <hyperlink ref="A33:B33" location="'10.2'!A1" display="'10.2'!A1" xr:uid="{A7CD1B44-8A63-4753-BE76-2700EC9B5438}"/>
    <hyperlink ref="A32:B32" location="'10.19'!A1" display="'10.19'!A1" xr:uid="{D7F944CC-E929-4320-87DC-03DB1C03C660}"/>
    <hyperlink ref="A27:B27" location="'10.14'!A1" display="'10.14'!A1" xr:uid="{2D61E327-6B7E-45DF-A1F0-42B0E6BBF903}"/>
    <hyperlink ref="A33" location="'10.20'!A1" display="'10.20'!A1" xr:uid="{870F5728-4502-40FE-BA93-0405C4CDFC93}"/>
    <hyperlink ref="B14" location="'10.1'!A1" display="'10.1'!A1" xr:uid="{63680A9D-6F4A-4CD6-86AA-BD4F3117F25A}"/>
    <hyperlink ref="B15" location="'10.2'!A1" display="'10.2'!A1" xr:uid="{2E860154-A004-48AE-AC49-B21DF1EBB478}"/>
    <hyperlink ref="B16" location="'10.3'!A1" display="'10.3'!A1" xr:uid="{895ABAE8-2BDA-4C41-9A95-1D07F2C47690}"/>
    <hyperlink ref="B17" location="'10.4'!A1" display="'10.4'!A1" xr:uid="{C7EFF76C-8C0E-45DA-8FF1-AE9E53CCB59C}"/>
    <hyperlink ref="B18" location="'10.5'!A1" display="'10.5'!A1" xr:uid="{7DF05035-A870-4CCC-A6BE-5F3A287062CC}"/>
    <hyperlink ref="B19" location="'10.6'!A1" display="'10.6'!A1" xr:uid="{E1017ED1-D8D3-4DA3-AC41-F8B61737475A}"/>
    <hyperlink ref="B20" location="'10.7'!A1" display="'10.7'!A1" xr:uid="{0F87DFBD-3C3B-4DA0-9B27-09288841F61C}"/>
    <hyperlink ref="B21" location="'10.8'!A1" display="'10.8'!A1" xr:uid="{CD0BF8B7-4115-4EB3-AF1B-964012DE8731}"/>
    <hyperlink ref="B22" location="'10.9'!A1" display="'10.9'!A1" xr:uid="{81EED646-2E9F-44A7-B5DA-4ED69C8ECD45}"/>
    <hyperlink ref="B23" location="'10.10'!A1" display="'10.10'!A1" xr:uid="{8DAC7F0E-93AB-42EF-8087-97BA0C3378E2}"/>
    <hyperlink ref="B24" location="'10.11'!A1" display="'10.11'!A1" xr:uid="{05C25FD5-16BB-4E79-95C5-90884EB5E0C2}"/>
    <hyperlink ref="B25" location="'10.12'!A1" display="'10.12'!A1" xr:uid="{21EAAF51-5FE8-47D2-9C1D-170E79A68FE1}"/>
    <hyperlink ref="B26" location="'10.13'!A1" display="'10.13'!A1" xr:uid="{E7DF2F4D-0621-4926-BBD3-C745D8F86320}"/>
    <hyperlink ref="B28" location="'10.15'!A1" display="'10.15'!A1" xr:uid="{423AC480-11AD-4BF1-899D-426CED629F56}"/>
    <hyperlink ref="B29" location="'10.16'!A1" display="'10.16'!A1" xr:uid="{20E36D47-B941-48BB-9003-DFDAC728563A}"/>
    <hyperlink ref="B30" location="'10.17'!A1" display="'10.17'!A1" xr:uid="{85E72FE0-D4B2-49B8-BBC1-6B4112B535E1}"/>
    <hyperlink ref="B31" location="'10.18'!A1" display="'10.18'!A1" xr:uid="{B7EADC80-B864-4D7F-9D11-2ED71467B640}"/>
    <hyperlink ref="B34" location="'10.21'!A1" display="'10.21'!A1" xr:uid="{EC358C24-A5D2-40F9-9649-A13EB4EB7CE7}"/>
    <hyperlink ref="B36" location="'10.23'!A1" display="'10.23'!A1" xr:uid="{D16F8C58-DAE4-4327-BCB3-41FE628FA4FD}"/>
    <hyperlink ref="B35" location="'10.22'!A1" display="'10.22'!A1" xr:uid="{ACFF700A-6E46-42C7-827C-189B39B744A6}"/>
    <hyperlink ref="B33" location="'10.20'!A1" display="Supply numbers arising from higher education and apprenticeship achievements for the academic year 2015 to 2016, by level, subject tier and core/related engineering classification – UK" xr:uid="{D94CB3E5-F41C-401E-A8A5-928630777377}"/>
    <hyperlink ref="B32" location="'10.19'!A1" display="'10.19'!A1" xr:uid="{87B6D663-75A6-4898-9684-0768E31E1E89}"/>
    <hyperlink ref="B27" location="'10.14'!A1" display="'10.14'!A1" xr:uid="{49F9E044-4562-4B89-8E3C-1EBB144CC4B9}"/>
    <hyperlink ref="A9:B9" r:id="rId1" display="For more analysis on the state of engineering, please visit: https://www.engineeringuk.com/research/data" xr:uid="{7AA4FE25-1D86-42FC-A7F6-05AD195E2BF2}"/>
  </hyperlinks>
  <pageMargins left="0.7" right="0.7" top="0.75" bottom="0.75" header="0.3" footer="0.3"/>
  <pageSetup paperSize="9" scale="55"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68405-7C3F-44E1-98BD-ADA36A680E7C}">
  <dimension ref="A1:B37"/>
  <sheetViews>
    <sheetView showGridLines="0" workbookViewId="0"/>
  </sheetViews>
  <sheetFormatPr defaultRowHeight="15" x14ac:dyDescent="0.25"/>
  <sheetData>
    <row r="1" spans="1:1" x14ac:dyDescent="0.25">
      <c r="A1" s="15" t="s">
        <v>136</v>
      </c>
    </row>
    <row r="37" spans="1:2" s="11" customFormat="1" x14ac:dyDescent="0.25">
      <c r="A37" s="20" t="s">
        <v>22</v>
      </c>
      <c r="B37" s="20"/>
    </row>
  </sheetData>
  <hyperlinks>
    <hyperlink ref="A37:B37" location="Index!A1" display="Back to index" xr:uid="{5BC3CC76-1DB4-4BFA-8A76-202A752C5E9A}"/>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43A90-96E4-4048-9A6A-88AD347A47B2}">
  <dimension ref="A1:G19"/>
  <sheetViews>
    <sheetView showGridLines="0" workbookViewId="0">
      <selection activeCell="A30" sqref="A30"/>
    </sheetView>
  </sheetViews>
  <sheetFormatPr defaultColWidth="8.85546875" defaultRowHeight="15" x14ac:dyDescent="0.25"/>
  <cols>
    <col min="1" max="1" width="36.140625" style="19" customWidth="1"/>
    <col min="2" max="7" width="12.7109375" customWidth="1"/>
  </cols>
  <sheetData>
    <row r="1" spans="1:7" s="18" customFormat="1" x14ac:dyDescent="0.25">
      <c r="A1" s="23" t="s">
        <v>137</v>
      </c>
    </row>
    <row r="3" spans="1:7" ht="45" x14ac:dyDescent="0.25">
      <c r="A3" s="103"/>
      <c r="B3" s="177" t="s">
        <v>67</v>
      </c>
      <c r="C3" s="177" t="s">
        <v>68</v>
      </c>
      <c r="D3" s="177" t="s">
        <v>62</v>
      </c>
      <c r="E3" s="177" t="s">
        <v>138</v>
      </c>
      <c r="F3" s="177" t="s">
        <v>139</v>
      </c>
      <c r="G3" s="177" t="s">
        <v>140</v>
      </c>
    </row>
    <row r="4" spans="1:7" x14ac:dyDescent="0.25">
      <c r="A4" s="182" t="s">
        <v>34</v>
      </c>
      <c r="B4" s="182"/>
      <c r="C4" s="182"/>
      <c r="D4" s="182"/>
      <c r="E4" s="182"/>
      <c r="F4" s="182"/>
      <c r="G4" s="182"/>
    </row>
    <row r="5" spans="1:7" x14ac:dyDescent="0.25">
      <c r="A5" s="88" t="s">
        <v>141</v>
      </c>
      <c r="B5" s="33">
        <v>241430</v>
      </c>
      <c r="C5" s="89">
        <v>186749</v>
      </c>
      <c r="D5" s="89">
        <v>428179</v>
      </c>
      <c r="E5" s="90">
        <v>0.21099999999999999</v>
      </c>
      <c r="F5" s="91">
        <v>55900</v>
      </c>
      <c r="G5" s="89">
        <v>484079</v>
      </c>
    </row>
    <row r="6" spans="1:7" x14ac:dyDescent="0.25">
      <c r="A6" s="92" t="s">
        <v>142</v>
      </c>
      <c r="B6" s="93">
        <v>515949</v>
      </c>
      <c r="C6" s="93">
        <v>225791</v>
      </c>
      <c r="D6" s="93">
        <v>741740</v>
      </c>
      <c r="E6" s="94">
        <v>0.36599999999999999</v>
      </c>
      <c r="F6" s="95">
        <v>565198</v>
      </c>
      <c r="G6" s="93">
        <v>1306938</v>
      </c>
    </row>
    <row r="7" spans="1:7" ht="30" x14ac:dyDescent="0.25">
      <c r="A7" s="96" t="s">
        <v>143</v>
      </c>
      <c r="B7" s="97">
        <v>757379</v>
      </c>
      <c r="C7" s="97">
        <v>412540</v>
      </c>
      <c r="D7" s="97">
        <v>1169919</v>
      </c>
      <c r="E7" s="98">
        <v>0.57699999999999996</v>
      </c>
      <c r="F7" s="97">
        <v>621098</v>
      </c>
      <c r="G7" s="97">
        <v>1791017</v>
      </c>
    </row>
    <row r="8" spans="1:7" x14ac:dyDescent="0.25">
      <c r="A8" s="182" t="s">
        <v>144</v>
      </c>
      <c r="B8" s="182"/>
      <c r="C8" s="182"/>
      <c r="D8" s="182"/>
      <c r="E8" s="182"/>
      <c r="F8" s="182"/>
      <c r="G8" s="182"/>
    </row>
    <row r="9" spans="1:7" ht="30" x14ac:dyDescent="0.25">
      <c r="A9" s="88" t="s">
        <v>145</v>
      </c>
      <c r="B9" s="89">
        <v>125859</v>
      </c>
      <c r="C9" s="89">
        <v>106100</v>
      </c>
      <c r="D9" s="89">
        <v>231959</v>
      </c>
      <c r="E9" s="90">
        <v>0.114</v>
      </c>
      <c r="F9" s="91">
        <v>302492</v>
      </c>
      <c r="G9" s="89">
        <v>534451</v>
      </c>
    </row>
    <row r="10" spans="1:7" ht="30" x14ac:dyDescent="0.25">
      <c r="A10" s="99" t="s">
        <v>146</v>
      </c>
      <c r="B10" s="93">
        <v>354657</v>
      </c>
      <c r="C10" s="93">
        <v>272786</v>
      </c>
      <c r="D10" s="93">
        <v>627443</v>
      </c>
      <c r="E10" s="94">
        <v>0.309</v>
      </c>
      <c r="F10" s="95">
        <v>3371219</v>
      </c>
      <c r="G10" s="93">
        <v>3998662</v>
      </c>
    </row>
    <row r="11" spans="1:7" ht="30" x14ac:dyDescent="0.25">
      <c r="A11" s="96" t="s">
        <v>147</v>
      </c>
      <c r="B11" s="97">
        <v>480516</v>
      </c>
      <c r="C11" s="97">
        <v>378886</v>
      </c>
      <c r="D11" s="97">
        <v>859402</v>
      </c>
      <c r="E11" s="98">
        <v>0.42299999999999999</v>
      </c>
      <c r="F11" s="97">
        <v>3673710</v>
      </c>
      <c r="G11" s="97">
        <v>4533112</v>
      </c>
    </row>
    <row r="12" spans="1:7" x14ac:dyDescent="0.25">
      <c r="A12" s="182" t="s">
        <v>35</v>
      </c>
      <c r="B12" s="182"/>
      <c r="C12" s="182"/>
      <c r="D12" s="182"/>
      <c r="E12" s="182"/>
      <c r="F12" s="182"/>
      <c r="G12" s="182"/>
    </row>
    <row r="13" spans="1:7" x14ac:dyDescent="0.25">
      <c r="A13" s="88" t="s">
        <v>148</v>
      </c>
      <c r="B13" s="89">
        <v>367289</v>
      </c>
      <c r="C13" s="89">
        <v>292849</v>
      </c>
      <c r="D13" s="89">
        <v>660138</v>
      </c>
      <c r="E13" s="90">
        <v>0.32500000000000001</v>
      </c>
      <c r="F13" s="89">
        <v>358392</v>
      </c>
      <c r="G13" s="89">
        <v>1018530</v>
      </c>
    </row>
    <row r="14" spans="1:7" x14ac:dyDescent="0.25">
      <c r="A14" s="100" t="s">
        <v>149</v>
      </c>
      <c r="B14" s="40">
        <v>870606</v>
      </c>
      <c r="C14" s="40">
        <v>498577</v>
      </c>
      <c r="D14" s="40">
        <v>1369183</v>
      </c>
      <c r="E14" s="94">
        <v>0.67500000000000004</v>
      </c>
      <c r="F14" s="40">
        <v>3936417</v>
      </c>
      <c r="G14" s="40">
        <v>5305600</v>
      </c>
    </row>
    <row r="15" spans="1:7" x14ac:dyDescent="0.25">
      <c r="A15" s="96" t="s">
        <v>150</v>
      </c>
      <c r="B15" s="97">
        <v>1237895</v>
      </c>
      <c r="C15" s="97">
        <v>791426</v>
      </c>
      <c r="D15" s="97">
        <v>2029321</v>
      </c>
      <c r="E15" s="98">
        <v>1</v>
      </c>
      <c r="F15" s="97">
        <v>4294809</v>
      </c>
      <c r="G15" s="97">
        <v>6324130</v>
      </c>
    </row>
    <row r="17" spans="1:2" ht="22.5" x14ac:dyDescent="0.25">
      <c r="A17" s="101" t="s">
        <v>104</v>
      </c>
    </row>
    <row r="19" spans="1:2" s="11" customFormat="1" x14ac:dyDescent="0.25">
      <c r="A19" s="20" t="s">
        <v>22</v>
      </c>
      <c r="B19" s="20"/>
    </row>
  </sheetData>
  <mergeCells count="3">
    <mergeCell ref="A4:G4"/>
    <mergeCell ref="A8:G8"/>
    <mergeCell ref="A12:G12"/>
  </mergeCells>
  <hyperlinks>
    <hyperlink ref="A19:B19" location="Index!A1" display="Back to index" xr:uid="{931EFA84-4371-4F22-B960-3D4A3817E89F}"/>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EF306-EE7B-4B86-8684-FADCA5A2F023}">
  <dimension ref="A1:F59"/>
  <sheetViews>
    <sheetView showGridLines="0" workbookViewId="0">
      <selection activeCell="G12" sqref="G12:H12"/>
    </sheetView>
  </sheetViews>
  <sheetFormatPr defaultColWidth="12" defaultRowHeight="15" x14ac:dyDescent="0.25"/>
  <cols>
    <col min="1" max="1" width="13.140625" customWidth="1"/>
    <col min="2" max="2" width="49.140625" style="19" customWidth="1"/>
  </cols>
  <sheetData>
    <row r="1" spans="1:6" x14ac:dyDescent="0.25">
      <c r="A1" s="16" t="s">
        <v>311</v>
      </c>
    </row>
    <row r="3" spans="1:6" x14ac:dyDescent="0.25">
      <c r="A3" s="47"/>
      <c r="B3" s="102"/>
      <c r="C3" s="184" t="s">
        <v>151</v>
      </c>
      <c r="D3" s="184"/>
      <c r="E3" s="184"/>
      <c r="F3" s="184"/>
    </row>
    <row r="4" spans="1:6" ht="30" customHeight="1" x14ac:dyDescent="0.25">
      <c r="A4" s="31"/>
      <c r="B4" s="104" t="s">
        <v>152</v>
      </c>
      <c r="C4" s="104" t="s">
        <v>153</v>
      </c>
      <c r="D4" s="104" t="s">
        <v>154</v>
      </c>
      <c r="E4" s="104" t="s">
        <v>155</v>
      </c>
      <c r="F4" s="104" t="s">
        <v>156</v>
      </c>
    </row>
    <row r="5" spans="1:6" x14ac:dyDescent="0.25">
      <c r="A5" s="185" t="s">
        <v>38</v>
      </c>
      <c r="B5" s="105" t="s">
        <v>111</v>
      </c>
      <c r="C5" s="106">
        <v>244672</v>
      </c>
      <c r="D5" s="106">
        <v>47036</v>
      </c>
      <c r="E5" s="106">
        <v>291708</v>
      </c>
      <c r="F5" s="106">
        <v>29171</v>
      </c>
    </row>
    <row r="6" spans="1:6" x14ac:dyDescent="0.25">
      <c r="A6" s="185"/>
      <c r="B6" s="107" t="s">
        <v>157</v>
      </c>
      <c r="C6" s="108">
        <v>244672</v>
      </c>
      <c r="D6" s="108">
        <v>41627</v>
      </c>
      <c r="E6" s="108">
        <v>286299</v>
      </c>
      <c r="F6" s="108">
        <v>28630</v>
      </c>
    </row>
    <row r="7" spans="1:6" x14ac:dyDescent="0.25">
      <c r="A7" s="185"/>
      <c r="B7" s="107" t="s">
        <v>158</v>
      </c>
      <c r="C7" s="109">
        <v>0</v>
      </c>
      <c r="D7" s="108">
        <v>5409</v>
      </c>
      <c r="E7" s="108">
        <v>5409</v>
      </c>
      <c r="F7" s="109">
        <v>541</v>
      </c>
    </row>
    <row r="8" spans="1:6" x14ac:dyDescent="0.25">
      <c r="A8" s="185"/>
      <c r="B8" s="105" t="s">
        <v>112</v>
      </c>
      <c r="C8" s="106">
        <v>530016</v>
      </c>
      <c r="D8" s="106">
        <v>305072</v>
      </c>
      <c r="E8" s="106">
        <v>835089</v>
      </c>
      <c r="F8" s="106">
        <v>83509</v>
      </c>
    </row>
    <row r="9" spans="1:6" ht="30" x14ac:dyDescent="0.25">
      <c r="A9" s="185"/>
      <c r="B9" s="107" t="s">
        <v>159</v>
      </c>
      <c r="C9" s="108">
        <v>462791</v>
      </c>
      <c r="D9" s="108">
        <v>169518</v>
      </c>
      <c r="E9" s="108">
        <v>632309</v>
      </c>
      <c r="F9" s="108">
        <v>63231</v>
      </c>
    </row>
    <row r="10" spans="1:6" x14ac:dyDescent="0.25">
      <c r="A10" s="185"/>
      <c r="B10" s="107" t="s">
        <v>160</v>
      </c>
      <c r="C10" s="109">
        <v>0</v>
      </c>
      <c r="D10" s="109">
        <v>0</v>
      </c>
      <c r="E10" s="109">
        <v>0</v>
      </c>
      <c r="F10" s="109">
        <v>0</v>
      </c>
    </row>
    <row r="11" spans="1:6" x14ac:dyDescent="0.25">
      <c r="A11" s="185"/>
      <c r="B11" s="107" t="s">
        <v>161</v>
      </c>
      <c r="C11" s="109">
        <v>0</v>
      </c>
      <c r="D11" s="109">
        <v>0</v>
      </c>
      <c r="E11" s="109">
        <v>0</v>
      </c>
      <c r="F11" s="109">
        <v>0</v>
      </c>
    </row>
    <row r="12" spans="1:6" x14ac:dyDescent="0.25">
      <c r="A12" s="185"/>
      <c r="B12" s="107" t="s">
        <v>162</v>
      </c>
      <c r="C12" s="108">
        <v>67226</v>
      </c>
      <c r="D12" s="108">
        <v>135554</v>
      </c>
      <c r="E12" s="108">
        <v>202780</v>
      </c>
      <c r="F12" s="108">
        <v>20278</v>
      </c>
    </row>
    <row r="13" spans="1:6" x14ac:dyDescent="0.25">
      <c r="A13" s="186" t="s">
        <v>163</v>
      </c>
      <c r="B13" s="53" t="s">
        <v>113</v>
      </c>
      <c r="C13" s="110">
        <v>100616</v>
      </c>
      <c r="D13" s="110">
        <v>156082</v>
      </c>
      <c r="E13" s="110">
        <v>256697</v>
      </c>
      <c r="F13" s="110">
        <v>25670</v>
      </c>
    </row>
    <row r="14" spans="1:6" x14ac:dyDescent="0.25">
      <c r="A14" s="186"/>
      <c r="B14" s="57" t="s">
        <v>158</v>
      </c>
      <c r="C14" s="111">
        <v>0</v>
      </c>
      <c r="D14" s="112">
        <v>5409</v>
      </c>
      <c r="E14" s="113">
        <v>5409</v>
      </c>
      <c r="F14" s="114">
        <v>541</v>
      </c>
    </row>
    <row r="15" spans="1:6" x14ac:dyDescent="0.25">
      <c r="A15" s="186"/>
      <c r="B15" s="115" t="s">
        <v>164</v>
      </c>
      <c r="C15" s="116">
        <v>0</v>
      </c>
      <c r="D15" s="117">
        <v>4336</v>
      </c>
      <c r="E15" s="118">
        <v>4336</v>
      </c>
      <c r="F15" s="119">
        <v>434</v>
      </c>
    </row>
    <row r="16" spans="1:6" x14ac:dyDescent="0.25">
      <c r="A16" s="186"/>
      <c r="B16" s="115" t="s">
        <v>165</v>
      </c>
      <c r="C16" s="116">
        <v>0</v>
      </c>
      <c r="D16" s="117">
        <v>1073</v>
      </c>
      <c r="E16" s="118">
        <v>1073</v>
      </c>
      <c r="F16" s="119">
        <v>107</v>
      </c>
    </row>
    <row r="17" spans="1:6" ht="30" x14ac:dyDescent="0.25">
      <c r="A17" s="186"/>
      <c r="B17" s="57" t="s">
        <v>166</v>
      </c>
      <c r="C17" s="113">
        <v>82663</v>
      </c>
      <c r="D17" s="113">
        <v>92552</v>
      </c>
      <c r="E17" s="113">
        <v>175215</v>
      </c>
      <c r="F17" s="113">
        <v>17521</v>
      </c>
    </row>
    <row r="18" spans="1:6" s="120" customFormat="1" x14ac:dyDescent="0.25">
      <c r="A18" s="186"/>
      <c r="B18" s="115" t="s">
        <v>167</v>
      </c>
      <c r="C18" s="118">
        <v>79690</v>
      </c>
      <c r="D18" s="118">
        <v>88807</v>
      </c>
      <c r="E18" s="118">
        <v>168497</v>
      </c>
      <c r="F18" s="118">
        <v>16850</v>
      </c>
    </row>
    <row r="19" spans="1:6" s="120" customFormat="1" x14ac:dyDescent="0.25">
      <c r="A19" s="186"/>
      <c r="B19" s="115" t="s">
        <v>168</v>
      </c>
      <c r="C19" s="118">
        <v>2972</v>
      </c>
      <c r="D19" s="118">
        <v>3745</v>
      </c>
      <c r="E19" s="118">
        <v>6717</v>
      </c>
      <c r="F19" s="119">
        <v>672</v>
      </c>
    </row>
    <row r="20" spans="1:6" x14ac:dyDescent="0.25">
      <c r="A20" s="186"/>
      <c r="B20" s="57" t="s">
        <v>169</v>
      </c>
      <c r="C20" s="114">
        <v>0</v>
      </c>
      <c r="D20" s="114">
        <v>0</v>
      </c>
      <c r="E20" s="114">
        <v>0</v>
      </c>
      <c r="F20" s="114">
        <v>0</v>
      </c>
    </row>
    <row r="21" spans="1:6" s="120" customFormat="1" x14ac:dyDescent="0.25">
      <c r="A21" s="186"/>
      <c r="B21" s="115" t="s">
        <v>170</v>
      </c>
      <c r="C21" s="119">
        <v>0</v>
      </c>
      <c r="D21" s="119">
        <v>0</v>
      </c>
      <c r="E21" s="119">
        <v>0</v>
      </c>
      <c r="F21" s="119">
        <v>0</v>
      </c>
    </row>
    <row r="22" spans="1:6" s="120" customFormat="1" x14ac:dyDescent="0.25">
      <c r="A22" s="186"/>
      <c r="B22" s="115" t="s">
        <v>171</v>
      </c>
      <c r="C22" s="119">
        <v>0</v>
      </c>
      <c r="D22" s="119">
        <v>0</v>
      </c>
      <c r="E22" s="119">
        <v>0</v>
      </c>
      <c r="F22" s="119">
        <v>0</v>
      </c>
    </row>
    <row r="23" spans="1:6" x14ac:dyDescent="0.25">
      <c r="A23" s="186"/>
      <c r="B23" s="57" t="s">
        <v>172</v>
      </c>
      <c r="C23" s="114">
        <v>0</v>
      </c>
      <c r="D23" s="114">
        <v>0</v>
      </c>
      <c r="E23" s="114">
        <v>0</v>
      </c>
      <c r="F23" s="114">
        <v>0</v>
      </c>
    </row>
    <row r="24" spans="1:6" s="120" customFormat="1" x14ac:dyDescent="0.25">
      <c r="A24" s="186"/>
      <c r="B24" s="115" t="s">
        <v>173</v>
      </c>
      <c r="C24" s="119">
        <v>0</v>
      </c>
      <c r="D24" s="119">
        <v>0</v>
      </c>
      <c r="E24" s="119">
        <v>0</v>
      </c>
      <c r="F24" s="119">
        <v>0</v>
      </c>
    </row>
    <row r="25" spans="1:6" s="120" customFormat="1" x14ac:dyDescent="0.25">
      <c r="A25" s="186"/>
      <c r="B25" s="115" t="s">
        <v>174</v>
      </c>
      <c r="C25" s="119">
        <v>0</v>
      </c>
      <c r="D25" s="119">
        <v>0</v>
      </c>
      <c r="E25" s="119">
        <v>0</v>
      </c>
      <c r="F25" s="119">
        <v>0</v>
      </c>
    </row>
    <row r="26" spans="1:6" x14ac:dyDescent="0.25">
      <c r="A26" s="186"/>
      <c r="B26" s="57" t="s">
        <v>175</v>
      </c>
      <c r="C26" s="114">
        <v>0</v>
      </c>
      <c r="D26" s="113">
        <v>48060</v>
      </c>
      <c r="E26" s="113">
        <v>48060</v>
      </c>
      <c r="F26" s="113">
        <v>4806</v>
      </c>
    </row>
    <row r="27" spans="1:6" s="120" customFormat="1" x14ac:dyDescent="0.25">
      <c r="A27" s="186"/>
      <c r="B27" s="115" t="s">
        <v>176</v>
      </c>
      <c r="C27" s="119">
        <v>0</v>
      </c>
      <c r="D27" s="118">
        <v>44830</v>
      </c>
      <c r="E27" s="118">
        <v>44830</v>
      </c>
      <c r="F27" s="118">
        <v>4483</v>
      </c>
    </row>
    <row r="28" spans="1:6" s="120" customFormat="1" x14ac:dyDescent="0.25">
      <c r="A28" s="186"/>
      <c r="B28" s="115" t="s">
        <v>177</v>
      </c>
      <c r="C28" s="119">
        <v>0</v>
      </c>
      <c r="D28" s="118">
        <v>3230</v>
      </c>
      <c r="E28" s="118">
        <v>3230</v>
      </c>
      <c r="F28" s="119">
        <v>323</v>
      </c>
    </row>
    <row r="29" spans="1:6" ht="15.75" customHeight="1" x14ac:dyDescent="0.25">
      <c r="A29" s="186"/>
      <c r="B29" s="57" t="s">
        <v>178</v>
      </c>
      <c r="C29" s="113">
        <v>17953</v>
      </c>
      <c r="D29" s="113">
        <v>15470</v>
      </c>
      <c r="E29" s="113">
        <v>33423</v>
      </c>
      <c r="F29" s="113">
        <v>3342</v>
      </c>
    </row>
    <row r="30" spans="1:6" s="120" customFormat="1" x14ac:dyDescent="0.25">
      <c r="A30" s="186"/>
      <c r="B30" s="115" t="s">
        <v>179</v>
      </c>
      <c r="C30" s="118">
        <v>16227</v>
      </c>
      <c r="D30" s="118">
        <v>13905</v>
      </c>
      <c r="E30" s="118">
        <v>30132</v>
      </c>
      <c r="F30" s="118">
        <v>3013</v>
      </c>
    </row>
    <row r="31" spans="1:6" s="120" customFormat="1" x14ac:dyDescent="0.25">
      <c r="A31" s="186"/>
      <c r="B31" s="115" t="s">
        <v>180</v>
      </c>
      <c r="C31" s="118">
        <v>1725</v>
      </c>
      <c r="D31" s="118">
        <v>1566</v>
      </c>
      <c r="E31" s="118">
        <v>3291</v>
      </c>
      <c r="F31" s="119">
        <v>329</v>
      </c>
    </row>
    <row r="32" spans="1:6" x14ac:dyDescent="0.25">
      <c r="A32" s="185" t="s">
        <v>37</v>
      </c>
      <c r="B32" s="105" t="s">
        <v>114</v>
      </c>
      <c r="C32" s="106">
        <v>362591</v>
      </c>
      <c r="D32" s="106">
        <v>283236</v>
      </c>
      <c r="E32" s="106">
        <v>645827</v>
      </c>
      <c r="F32" s="106">
        <v>64583</v>
      </c>
    </row>
    <row r="33" spans="1:6" x14ac:dyDescent="0.25">
      <c r="A33" s="185"/>
      <c r="B33" s="107" t="s">
        <v>181</v>
      </c>
      <c r="C33" s="109">
        <v>0</v>
      </c>
      <c r="D33" s="109">
        <v>0</v>
      </c>
      <c r="E33" s="109">
        <v>0</v>
      </c>
      <c r="F33" s="109">
        <v>0</v>
      </c>
    </row>
    <row r="34" spans="1:6" x14ac:dyDescent="0.25">
      <c r="A34" s="185"/>
      <c r="B34" s="107" t="s">
        <v>182</v>
      </c>
      <c r="C34" s="108">
        <v>252356</v>
      </c>
      <c r="D34" s="108">
        <v>2581</v>
      </c>
      <c r="E34" s="108">
        <v>254937</v>
      </c>
      <c r="F34" s="108">
        <v>25494</v>
      </c>
    </row>
    <row r="35" spans="1:6" x14ac:dyDescent="0.25">
      <c r="A35" s="185"/>
      <c r="B35" s="107" t="s">
        <v>183</v>
      </c>
      <c r="C35" s="108">
        <v>110235</v>
      </c>
      <c r="D35" s="108">
        <v>280655</v>
      </c>
      <c r="E35" s="108">
        <v>390890</v>
      </c>
      <c r="F35" s="108">
        <v>39089</v>
      </c>
    </row>
    <row r="36" spans="1:6" x14ac:dyDescent="0.25">
      <c r="A36" s="185"/>
      <c r="B36" s="107" t="s">
        <v>184</v>
      </c>
      <c r="C36" s="109">
        <v>0</v>
      </c>
      <c r="D36" s="109">
        <v>0</v>
      </c>
      <c r="E36" s="109">
        <v>0</v>
      </c>
      <c r="F36" s="109">
        <v>0</v>
      </c>
    </row>
    <row r="37" spans="1:6" x14ac:dyDescent="0.25">
      <c r="A37" s="186" t="s">
        <v>36</v>
      </c>
      <c r="B37" s="53" t="s">
        <v>115</v>
      </c>
      <c r="C37" s="121">
        <v>0</v>
      </c>
      <c r="D37" s="121">
        <v>0</v>
      </c>
      <c r="E37" s="121">
        <v>0</v>
      </c>
      <c r="F37" s="121">
        <v>0</v>
      </c>
    </row>
    <row r="38" spans="1:6" x14ac:dyDescent="0.25">
      <c r="A38" s="186"/>
      <c r="B38" s="57" t="s">
        <v>185</v>
      </c>
      <c r="C38" s="114">
        <v>0</v>
      </c>
      <c r="D38" s="114">
        <v>0</v>
      </c>
      <c r="E38" s="114">
        <v>0</v>
      </c>
      <c r="F38" s="114">
        <v>0</v>
      </c>
    </row>
    <row r="39" spans="1:6" x14ac:dyDescent="0.25">
      <c r="A39" s="186"/>
      <c r="B39" s="57" t="s">
        <v>186</v>
      </c>
      <c r="C39" s="114">
        <v>0</v>
      </c>
      <c r="D39" s="114">
        <v>0</v>
      </c>
      <c r="E39" s="114">
        <v>0</v>
      </c>
      <c r="F39" s="114">
        <v>0</v>
      </c>
    </row>
    <row r="40" spans="1:6" x14ac:dyDescent="0.25">
      <c r="A40" s="186"/>
      <c r="B40" s="53" t="s">
        <v>116</v>
      </c>
      <c r="C40" s="121">
        <v>0</v>
      </c>
      <c r="D40" s="121">
        <v>0</v>
      </c>
      <c r="E40" s="121">
        <v>0</v>
      </c>
      <c r="F40" s="121">
        <v>0</v>
      </c>
    </row>
    <row r="41" spans="1:6" x14ac:dyDescent="0.25">
      <c r="A41" s="186"/>
      <c r="B41" s="57" t="s">
        <v>187</v>
      </c>
      <c r="C41" s="114">
        <v>0</v>
      </c>
      <c r="D41" s="114">
        <v>0</v>
      </c>
      <c r="E41" s="114">
        <v>0</v>
      </c>
      <c r="F41" s="114">
        <v>0</v>
      </c>
    </row>
    <row r="42" spans="1:6" ht="30" x14ac:dyDescent="0.25">
      <c r="A42" s="186"/>
      <c r="B42" s="57" t="s">
        <v>188</v>
      </c>
      <c r="C42" s="114">
        <v>0</v>
      </c>
      <c r="D42" s="114">
        <v>0</v>
      </c>
      <c r="E42" s="114">
        <v>0</v>
      </c>
      <c r="F42" s="114">
        <v>0</v>
      </c>
    </row>
    <row r="43" spans="1:6" x14ac:dyDescent="0.25">
      <c r="A43" s="186"/>
      <c r="B43" s="53" t="s">
        <v>117</v>
      </c>
      <c r="C43" s="121">
        <v>0</v>
      </c>
      <c r="D43" s="121">
        <v>0</v>
      </c>
      <c r="E43" s="121">
        <v>0</v>
      </c>
      <c r="F43" s="121">
        <v>0</v>
      </c>
    </row>
    <row r="44" spans="1:6" x14ac:dyDescent="0.25">
      <c r="A44" s="186"/>
      <c r="B44" s="57" t="s">
        <v>189</v>
      </c>
      <c r="C44" s="114">
        <v>0</v>
      </c>
      <c r="D44" s="114">
        <v>0</v>
      </c>
      <c r="E44" s="114">
        <v>0</v>
      </c>
      <c r="F44" s="114">
        <v>0</v>
      </c>
    </row>
    <row r="45" spans="1:6" x14ac:dyDescent="0.25">
      <c r="A45" s="186"/>
      <c r="B45" s="57" t="s">
        <v>190</v>
      </c>
      <c r="C45" s="114">
        <v>0</v>
      </c>
      <c r="D45" s="114">
        <v>0</v>
      </c>
      <c r="E45" s="114">
        <v>0</v>
      </c>
      <c r="F45" s="114">
        <v>0</v>
      </c>
    </row>
    <row r="46" spans="1:6" x14ac:dyDescent="0.25">
      <c r="A46" s="186"/>
      <c r="B46" s="53" t="s">
        <v>118</v>
      </c>
      <c r="C46" s="110">
        <v>29603</v>
      </c>
      <c r="D46" s="110">
        <v>81859</v>
      </c>
      <c r="E46" s="110">
        <v>111462</v>
      </c>
      <c r="F46" s="110">
        <v>11146</v>
      </c>
    </row>
    <row r="47" spans="1:6" x14ac:dyDescent="0.25">
      <c r="A47" s="186"/>
      <c r="B47" s="57" t="s">
        <v>191</v>
      </c>
      <c r="C47" s="113">
        <v>29603</v>
      </c>
      <c r="D47" s="113">
        <v>70574</v>
      </c>
      <c r="E47" s="113">
        <v>100177</v>
      </c>
      <c r="F47" s="113">
        <v>10018</v>
      </c>
    </row>
    <row r="48" spans="1:6" ht="30" x14ac:dyDescent="0.25">
      <c r="A48" s="186"/>
      <c r="B48" s="57" t="s">
        <v>192</v>
      </c>
      <c r="C48" s="114">
        <v>0</v>
      </c>
      <c r="D48" s="113">
        <v>11285</v>
      </c>
      <c r="E48" s="113">
        <v>11285</v>
      </c>
      <c r="F48" s="113">
        <v>1129</v>
      </c>
    </row>
    <row r="49" spans="1:6" x14ac:dyDescent="0.25">
      <c r="A49" s="185" t="s">
        <v>193</v>
      </c>
      <c r="B49" s="105" t="s">
        <v>194</v>
      </c>
      <c r="C49" s="122">
        <v>0</v>
      </c>
      <c r="D49" s="122">
        <v>0</v>
      </c>
      <c r="E49" s="122">
        <v>0</v>
      </c>
      <c r="F49" s="122">
        <v>0</v>
      </c>
    </row>
    <row r="50" spans="1:6" x14ac:dyDescent="0.25">
      <c r="A50" s="185"/>
      <c r="B50" s="107" t="s">
        <v>195</v>
      </c>
      <c r="C50" s="109">
        <v>0</v>
      </c>
      <c r="D50" s="109">
        <v>0</v>
      </c>
      <c r="E50" s="109">
        <v>0</v>
      </c>
      <c r="F50" s="109">
        <v>0</v>
      </c>
    </row>
    <row r="51" spans="1:6" ht="30" x14ac:dyDescent="0.25">
      <c r="A51" s="185"/>
      <c r="B51" s="107" t="s">
        <v>196</v>
      </c>
      <c r="C51" s="109">
        <v>0</v>
      </c>
      <c r="D51" s="109">
        <v>0</v>
      </c>
      <c r="E51" s="109">
        <v>0</v>
      </c>
      <c r="F51" s="109">
        <v>0</v>
      </c>
    </row>
    <row r="52" spans="1:6" x14ac:dyDescent="0.25">
      <c r="A52" s="37" t="s">
        <v>197</v>
      </c>
      <c r="B52" s="53"/>
      <c r="C52" s="110">
        <v>1267498</v>
      </c>
      <c r="D52" s="110">
        <v>873284</v>
      </c>
      <c r="E52" s="110">
        <v>2140783</v>
      </c>
      <c r="F52" s="110">
        <v>214078</v>
      </c>
    </row>
    <row r="53" spans="1:6" x14ac:dyDescent="0.25">
      <c r="A53" s="123" t="s">
        <v>198</v>
      </c>
      <c r="B53" s="105"/>
      <c r="C53" s="106">
        <v>1237895</v>
      </c>
      <c r="D53" s="106">
        <v>791426</v>
      </c>
      <c r="E53" s="106">
        <v>2029321</v>
      </c>
      <c r="F53" s="106">
        <v>202932</v>
      </c>
    </row>
    <row r="54" spans="1:6" x14ac:dyDescent="0.25">
      <c r="A54" s="183"/>
      <c r="B54" s="53" t="s">
        <v>199</v>
      </c>
      <c r="C54" s="110">
        <v>870606</v>
      </c>
      <c r="D54" s="110">
        <v>498577</v>
      </c>
      <c r="E54" s="110">
        <v>1369183</v>
      </c>
      <c r="F54" s="110">
        <v>136918</v>
      </c>
    </row>
    <row r="55" spans="1:6" x14ac:dyDescent="0.25">
      <c r="A55" s="183"/>
      <c r="B55" s="53" t="s">
        <v>200</v>
      </c>
      <c r="C55" s="110">
        <v>367289</v>
      </c>
      <c r="D55" s="110">
        <v>292849</v>
      </c>
      <c r="E55" s="110">
        <v>660138</v>
      </c>
      <c r="F55" s="110">
        <v>66014</v>
      </c>
    </row>
    <row r="57" spans="1:6" x14ac:dyDescent="0.25">
      <c r="A57" s="68" t="s">
        <v>104</v>
      </c>
    </row>
    <row r="59" spans="1:6" s="11" customFormat="1" x14ac:dyDescent="0.25">
      <c r="A59" s="20" t="s">
        <v>22</v>
      </c>
      <c r="B59" s="20"/>
    </row>
  </sheetData>
  <mergeCells count="7">
    <mergeCell ref="A54:A55"/>
    <mergeCell ref="C3:F3"/>
    <mergeCell ref="A5:A12"/>
    <mergeCell ref="A13:A31"/>
    <mergeCell ref="A32:A36"/>
    <mergeCell ref="A37:A48"/>
    <mergeCell ref="A49:A51"/>
  </mergeCells>
  <hyperlinks>
    <hyperlink ref="A59:B59" location="Index!A1" display="Back to index" xr:uid="{048843BA-5AB0-4FD3-82B0-FF2745B40B0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7610D-E994-43F2-BFF0-D28815A8677C}">
  <dimension ref="A1:B21"/>
  <sheetViews>
    <sheetView showGridLines="0" workbookViewId="0"/>
  </sheetViews>
  <sheetFormatPr defaultRowHeight="15" x14ac:dyDescent="0.25"/>
  <sheetData>
    <row r="1" spans="1:1" x14ac:dyDescent="0.25">
      <c r="A1" s="15" t="s">
        <v>201</v>
      </c>
    </row>
    <row r="21" spans="1:2" s="11" customFormat="1" x14ac:dyDescent="0.25">
      <c r="A21" s="20" t="s">
        <v>22</v>
      </c>
      <c r="B21" s="20"/>
    </row>
  </sheetData>
  <hyperlinks>
    <hyperlink ref="A21:B21" location="Index!A1" display="Back to index" xr:uid="{0907B496-C924-480E-87D0-649ECB23FE4E}"/>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64369-3213-4B55-BD50-72AE2C812C70}">
  <dimension ref="A1:B19"/>
  <sheetViews>
    <sheetView showGridLines="0" workbookViewId="0"/>
  </sheetViews>
  <sheetFormatPr defaultRowHeight="15" x14ac:dyDescent="0.25"/>
  <sheetData>
    <row r="1" spans="1:1" x14ac:dyDescent="0.25">
      <c r="A1" s="15" t="s">
        <v>202</v>
      </c>
    </row>
    <row r="19" spans="1:2" s="11" customFormat="1" x14ac:dyDescent="0.25">
      <c r="A19" s="20" t="s">
        <v>22</v>
      </c>
      <c r="B19" s="20"/>
    </row>
  </sheetData>
  <hyperlinks>
    <hyperlink ref="A19:B19" location="Index!A1" display="Back to index" xr:uid="{516D56A4-91A8-4D21-8A2B-2CB37992E62A}"/>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56C75-F88D-48A1-8476-5F05A1F4C970}">
  <dimension ref="A1:H22"/>
  <sheetViews>
    <sheetView showGridLines="0" workbookViewId="0"/>
  </sheetViews>
  <sheetFormatPr defaultColWidth="8.85546875" defaultRowHeight="15" x14ac:dyDescent="0.25"/>
  <cols>
    <col min="1" max="1" width="27.42578125" customWidth="1"/>
    <col min="2" max="8" width="12.7109375" customWidth="1"/>
  </cols>
  <sheetData>
    <row r="1" spans="1:8" x14ac:dyDescent="0.25">
      <c r="A1" s="63" t="s">
        <v>203</v>
      </c>
    </row>
    <row r="3" spans="1:8" ht="75" x14ac:dyDescent="0.25">
      <c r="A3" s="51"/>
      <c r="B3" s="187" t="s">
        <v>204</v>
      </c>
      <c r="C3" s="187"/>
      <c r="D3" s="124" t="s">
        <v>205</v>
      </c>
      <c r="E3" s="64" t="s">
        <v>206</v>
      </c>
      <c r="F3" s="124" t="s">
        <v>207</v>
      </c>
      <c r="G3" s="64" t="s">
        <v>208</v>
      </c>
      <c r="H3" s="124" t="s">
        <v>209</v>
      </c>
    </row>
    <row r="4" spans="1:8" ht="30" x14ac:dyDescent="0.25">
      <c r="A4" s="96"/>
      <c r="B4" s="133" t="s">
        <v>153</v>
      </c>
      <c r="C4" s="133" t="s">
        <v>154</v>
      </c>
      <c r="D4" s="133"/>
      <c r="E4" s="133"/>
      <c r="F4" s="133"/>
      <c r="G4" s="133"/>
      <c r="H4" s="133"/>
    </row>
    <row r="5" spans="1:8" x14ac:dyDescent="0.25">
      <c r="A5" s="48" t="s">
        <v>210</v>
      </c>
      <c r="B5" s="40">
        <v>1065865</v>
      </c>
      <c r="C5" s="40">
        <v>706571</v>
      </c>
      <c r="D5" s="40">
        <v>5571848</v>
      </c>
      <c r="E5" s="39">
        <v>0.318</v>
      </c>
      <c r="F5" s="40">
        <v>12798859</v>
      </c>
      <c r="G5" s="39">
        <v>0.13800000000000001</v>
      </c>
      <c r="H5" s="39">
        <v>0.873</v>
      </c>
    </row>
    <row r="6" spans="1:8" x14ac:dyDescent="0.25">
      <c r="A6" s="88" t="s">
        <v>211</v>
      </c>
      <c r="B6" s="42">
        <v>36732</v>
      </c>
      <c r="C6" s="42">
        <v>24301</v>
      </c>
      <c r="D6" s="42">
        <v>175061</v>
      </c>
      <c r="E6" s="125">
        <v>0.34899999999999998</v>
      </c>
      <c r="F6" s="42">
        <v>511935</v>
      </c>
      <c r="G6" s="125">
        <v>0.11899999999999999</v>
      </c>
      <c r="H6" s="125">
        <v>0.03</v>
      </c>
    </row>
    <row r="7" spans="1:8" x14ac:dyDescent="0.25">
      <c r="A7" s="48" t="s">
        <v>212</v>
      </c>
      <c r="B7" s="40">
        <v>121450</v>
      </c>
      <c r="C7" s="40">
        <v>77151</v>
      </c>
      <c r="D7" s="40">
        <v>584190</v>
      </c>
      <c r="E7" s="39">
        <v>0.34</v>
      </c>
      <c r="F7" s="40">
        <v>1578622</v>
      </c>
      <c r="G7" s="39">
        <v>0.126</v>
      </c>
      <c r="H7" s="39">
        <v>9.8000000000000004E-2</v>
      </c>
    </row>
    <row r="8" spans="1:8" x14ac:dyDescent="0.25">
      <c r="A8" s="88" t="s">
        <v>213</v>
      </c>
      <c r="B8" s="42">
        <v>89450</v>
      </c>
      <c r="C8" s="42">
        <v>52006</v>
      </c>
      <c r="D8" s="42">
        <v>415118</v>
      </c>
      <c r="E8" s="125">
        <v>0.34100000000000003</v>
      </c>
      <c r="F8" s="42">
        <v>1095237</v>
      </c>
      <c r="G8" s="125">
        <v>0.129</v>
      </c>
      <c r="H8" s="125">
        <v>7.0000000000000007E-2</v>
      </c>
    </row>
    <row r="9" spans="1:8" x14ac:dyDescent="0.25">
      <c r="A9" s="48" t="s">
        <v>214</v>
      </c>
      <c r="B9" s="40">
        <v>92859</v>
      </c>
      <c r="C9" s="40">
        <v>44386</v>
      </c>
      <c r="D9" s="40">
        <v>387905</v>
      </c>
      <c r="E9" s="39">
        <v>0.35399999999999998</v>
      </c>
      <c r="F9" s="40">
        <v>984239</v>
      </c>
      <c r="G9" s="39">
        <v>0.13900000000000001</v>
      </c>
      <c r="H9" s="39">
        <v>6.8000000000000005E-2</v>
      </c>
    </row>
    <row r="10" spans="1:8" x14ac:dyDescent="0.25">
      <c r="A10" s="88" t="s">
        <v>215</v>
      </c>
      <c r="B10" s="42">
        <v>111065</v>
      </c>
      <c r="C10" s="42">
        <v>62731</v>
      </c>
      <c r="D10" s="42">
        <v>486658</v>
      </c>
      <c r="E10" s="125">
        <v>0.35699999999999998</v>
      </c>
      <c r="F10" s="42">
        <v>1239157</v>
      </c>
      <c r="G10" s="125">
        <v>0.14000000000000001</v>
      </c>
      <c r="H10" s="125">
        <v>8.5999999999999993E-2</v>
      </c>
    </row>
    <row r="11" spans="1:8" x14ac:dyDescent="0.25">
      <c r="A11" s="48" t="s">
        <v>216</v>
      </c>
      <c r="B11" s="40">
        <v>107419</v>
      </c>
      <c r="C11" s="40">
        <v>77918</v>
      </c>
      <c r="D11" s="40">
        <v>586057</v>
      </c>
      <c r="E11" s="39">
        <v>0.316</v>
      </c>
      <c r="F11" s="40">
        <v>6298597</v>
      </c>
      <c r="G11" s="39">
        <v>2.9000000000000001E-2</v>
      </c>
      <c r="H11" s="39">
        <v>9.0999999999999998E-2</v>
      </c>
    </row>
    <row r="12" spans="1:8" x14ac:dyDescent="0.25">
      <c r="A12" s="88" t="s">
        <v>217</v>
      </c>
      <c r="B12" s="42">
        <v>193763</v>
      </c>
      <c r="C12" s="42">
        <v>171536</v>
      </c>
      <c r="D12" s="42">
        <v>1409358</v>
      </c>
      <c r="E12" s="125">
        <v>0.25900000000000001</v>
      </c>
      <c r="F12" s="42">
        <v>2571373</v>
      </c>
      <c r="G12" s="125">
        <v>0.14199999999999999</v>
      </c>
      <c r="H12" s="125">
        <v>0.18</v>
      </c>
    </row>
    <row r="13" spans="1:8" x14ac:dyDescent="0.25">
      <c r="A13" s="48" t="s">
        <v>218</v>
      </c>
      <c r="B13" s="40">
        <v>202070</v>
      </c>
      <c r="C13" s="40">
        <v>128478</v>
      </c>
      <c r="D13" s="40">
        <v>989575</v>
      </c>
      <c r="E13" s="39">
        <v>0.33400000000000002</v>
      </c>
      <c r="F13" s="40">
        <v>2125616</v>
      </c>
      <c r="G13" s="39">
        <v>0.156</v>
      </c>
      <c r="H13" s="39">
        <v>0.16300000000000001</v>
      </c>
    </row>
    <row r="14" spans="1:8" x14ac:dyDescent="0.25">
      <c r="A14" s="88" t="s">
        <v>219</v>
      </c>
      <c r="B14" s="42">
        <v>108944</v>
      </c>
      <c r="C14" s="42">
        <v>69649</v>
      </c>
      <c r="D14" s="42">
        <v>537927</v>
      </c>
      <c r="E14" s="125">
        <v>0.33200000000000002</v>
      </c>
      <c r="F14" s="42">
        <v>965466</v>
      </c>
      <c r="G14" s="125">
        <v>0.185</v>
      </c>
      <c r="H14" s="125">
        <v>8.7999999999999995E-2</v>
      </c>
    </row>
    <row r="15" spans="1:8" x14ac:dyDescent="0.25">
      <c r="A15" s="48" t="s">
        <v>220</v>
      </c>
      <c r="B15" s="40">
        <v>45948</v>
      </c>
      <c r="C15" s="40">
        <v>23208</v>
      </c>
      <c r="D15" s="40">
        <v>202315</v>
      </c>
      <c r="E15" s="39">
        <v>0.34200000000000003</v>
      </c>
      <c r="F15" s="40">
        <v>606977</v>
      </c>
      <c r="G15" s="39">
        <v>0.114</v>
      </c>
      <c r="H15" s="39">
        <v>3.4000000000000002E-2</v>
      </c>
    </row>
    <row r="16" spans="1:8" x14ac:dyDescent="0.25">
      <c r="A16" s="88" t="s">
        <v>221</v>
      </c>
      <c r="B16" s="42">
        <v>95902</v>
      </c>
      <c r="C16" s="42">
        <v>46761</v>
      </c>
      <c r="D16" s="42">
        <v>426368</v>
      </c>
      <c r="E16" s="125">
        <v>0.33500000000000002</v>
      </c>
      <c r="F16" s="42">
        <v>1178376</v>
      </c>
      <c r="G16" s="125">
        <v>0.121</v>
      </c>
      <c r="H16" s="125">
        <v>7.0000000000000007E-2</v>
      </c>
    </row>
    <row r="17" spans="1:8" x14ac:dyDescent="0.25">
      <c r="A17" s="48" t="s">
        <v>222</v>
      </c>
      <c r="B17" s="40">
        <v>28811</v>
      </c>
      <c r="C17" s="40">
        <v>15843</v>
      </c>
      <c r="D17" s="40">
        <v>123598</v>
      </c>
      <c r="E17" s="39">
        <v>0.36099999999999999</v>
      </c>
      <c r="F17" s="40">
        <v>351396</v>
      </c>
      <c r="G17" s="39">
        <v>0.127</v>
      </c>
      <c r="H17" s="39">
        <v>2.1999999999999999E-2</v>
      </c>
    </row>
    <row r="18" spans="1:8" x14ac:dyDescent="0.25">
      <c r="A18" s="96" t="s">
        <v>31</v>
      </c>
      <c r="B18" s="126">
        <v>1237895</v>
      </c>
      <c r="C18" s="126">
        <v>791426</v>
      </c>
      <c r="D18" s="126">
        <v>6324129</v>
      </c>
      <c r="E18" s="127">
        <v>0.32100000000000001</v>
      </c>
      <c r="F18" s="126">
        <v>14935607</v>
      </c>
      <c r="G18" s="127">
        <v>0.13600000000000001</v>
      </c>
      <c r="H18" s="127">
        <v>1</v>
      </c>
    </row>
    <row r="20" spans="1:8" x14ac:dyDescent="0.25">
      <c r="A20" s="68" t="s">
        <v>104</v>
      </c>
    </row>
    <row r="22" spans="1:8" s="11" customFormat="1" x14ac:dyDescent="0.25">
      <c r="A22" s="20" t="s">
        <v>22</v>
      </c>
      <c r="B22" s="20"/>
    </row>
  </sheetData>
  <mergeCells count="1">
    <mergeCell ref="B3:C3"/>
  </mergeCells>
  <hyperlinks>
    <hyperlink ref="A22:B22" location="Index!A1" display="Back to index" xr:uid="{217272C3-ECC4-43D8-B717-51595D6FC152}"/>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BAAEF-D112-4FA2-9A6A-E8616AB738AE}">
  <dimension ref="A1:F20"/>
  <sheetViews>
    <sheetView showGridLines="0" workbookViewId="0"/>
  </sheetViews>
  <sheetFormatPr defaultColWidth="8.85546875" defaultRowHeight="15" x14ac:dyDescent="0.25"/>
  <cols>
    <col min="1" max="1" width="22.140625" customWidth="1"/>
    <col min="2" max="5" width="9" bestFit="1" customWidth="1"/>
    <col min="6" max="6" width="9.140625" bestFit="1" customWidth="1"/>
  </cols>
  <sheetData>
    <row r="1" spans="1:6" x14ac:dyDescent="0.25">
      <c r="A1" s="23" t="s">
        <v>312</v>
      </c>
    </row>
    <row r="3" spans="1:6" ht="30" x14ac:dyDescent="0.25">
      <c r="A3" s="34"/>
      <c r="B3" s="133" t="s">
        <v>33</v>
      </c>
      <c r="C3" s="133" t="s">
        <v>29</v>
      </c>
      <c r="D3" s="133" t="s">
        <v>30</v>
      </c>
      <c r="E3" s="133" t="s">
        <v>28</v>
      </c>
      <c r="F3" s="133" t="s">
        <v>223</v>
      </c>
    </row>
    <row r="4" spans="1:6" x14ac:dyDescent="0.25">
      <c r="A4" s="123" t="s">
        <v>37</v>
      </c>
      <c r="B4" s="123"/>
      <c r="C4" s="123"/>
      <c r="D4" s="123"/>
      <c r="E4" s="123"/>
      <c r="F4" s="123"/>
    </row>
    <row r="5" spans="1:6" x14ac:dyDescent="0.25">
      <c r="A5" s="128" t="s">
        <v>224</v>
      </c>
      <c r="B5" s="29">
        <v>17780</v>
      </c>
      <c r="C5" s="29">
        <v>2411</v>
      </c>
      <c r="D5" s="29">
        <v>845</v>
      </c>
      <c r="E5" s="29">
        <v>1238</v>
      </c>
      <c r="F5" s="29">
        <f>SUM(B5:E5)</f>
        <v>22274</v>
      </c>
    </row>
    <row r="6" spans="1:6" x14ac:dyDescent="0.25">
      <c r="A6" s="129" t="s">
        <v>225</v>
      </c>
      <c r="B6" s="62">
        <v>8020</v>
      </c>
      <c r="C6" s="62">
        <v>1893</v>
      </c>
      <c r="D6" s="62">
        <v>890</v>
      </c>
      <c r="E6" s="62">
        <v>406</v>
      </c>
      <c r="F6" s="62">
        <f>SUM(B6:E6)</f>
        <v>11209</v>
      </c>
    </row>
    <row r="7" spans="1:6" x14ac:dyDescent="0.25">
      <c r="A7" s="130" t="s">
        <v>226</v>
      </c>
      <c r="B7" s="131">
        <v>25800</v>
      </c>
      <c r="C7" s="131">
        <f>SUM(C5:C6)</f>
        <v>4304</v>
      </c>
      <c r="D7" s="131">
        <v>1735</v>
      </c>
      <c r="E7" s="131">
        <v>1644</v>
      </c>
      <c r="F7" s="131">
        <f>SUM(B7:E7)</f>
        <v>33483</v>
      </c>
    </row>
    <row r="8" spans="1:6" x14ac:dyDescent="0.25">
      <c r="A8" s="168" t="s">
        <v>121</v>
      </c>
      <c r="B8" s="123"/>
      <c r="C8" s="123"/>
      <c r="D8" s="123"/>
      <c r="E8" s="123"/>
      <c r="F8" s="123"/>
    </row>
    <row r="9" spans="1:6" x14ac:dyDescent="0.25">
      <c r="A9" s="128" t="s">
        <v>224</v>
      </c>
      <c r="B9" s="29">
        <v>170</v>
      </c>
      <c r="C9" s="29">
        <v>0</v>
      </c>
      <c r="D9" s="29">
        <v>25</v>
      </c>
      <c r="E9" s="29">
        <v>0</v>
      </c>
      <c r="F9" s="29">
        <f>SUM(B9:E9)</f>
        <v>195</v>
      </c>
    </row>
    <row r="10" spans="1:6" x14ac:dyDescent="0.25">
      <c r="A10" s="132" t="s">
        <v>225</v>
      </c>
      <c r="B10" s="62">
        <v>530</v>
      </c>
      <c r="C10" s="62">
        <v>436</v>
      </c>
      <c r="D10" s="62">
        <v>10</v>
      </c>
      <c r="E10" s="62">
        <v>0</v>
      </c>
      <c r="F10" s="62">
        <f>SUM(B10:E10)</f>
        <v>976</v>
      </c>
    </row>
    <row r="11" spans="1:6" x14ac:dyDescent="0.25">
      <c r="A11" s="130" t="s">
        <v>227</v>
      </c>
      <c r="B11" s="131">
        <v>700</v>
      </c>
      <c r="C11" s="131">
        <f>SUM(C9:C10)</f>
        <v>436</v>
      </c>
      <c r="D11" s="131">
        <v>35</v>
      </c>
      <c r="E11" s="131">
        <v>0</v>
      </c>
      <c r="F11" s="131">
        <f>SUM(B11:E11)</f>
        <v>1171</v>
      </c>
    </row>
    <row r="12" spans="1:6" x14ac:dyDescent="0.25">
      <c r="A12" s="168" t="s">
        <v>228</v>
      </c>
      <c r="B12" s="123"/>
      <c r="C12" s="123"/>
      <c r="D12" s="123"/>
      <c r="E12" s="123"/>
      <c r="F12" s="123"/>
    </row>
    <row r="13" spans="1:6" x14ac:dyDescent="0.25">
      <c r="A13" s="128" t="s">
        <v>224</v>
      </c>
      <c r="B13" s="29">
        <v>17950</v>
      </c>
      <c r="C13" s="29">
        <v>2411</v>
      </c>
      <c r="D13" s="29">
        <v>870</v>
      </c>
      <c r="E13" s="29">
        <v>1238</v>
      </c>
      <c r="F13" s="29">
        <f>SUM(B13:E13)</f>
        <v>22469</v>
      </c>
    </row>
    <row r="14" spans="1:6" x14ac:dyDescent="0.25">
      <c r="A14" s="132" t="s">
        <v>225</v>
      </c>
      <c r="B14" s="62">
        <v>8550</v>
      </c>
      <c r="C14" s="62">
        <v>2329</v>
      </c>
      <c r="D14" s="62">
        <v>900</v>
      </c>
      <c r="E14" s="62">
        <v>406</v>
      </c>
      <c r="F14" s="62">
        <f>SUM(B14:E14)</f>
        <v>12185</v>
      </c>
    </row>
    <row r="15" spans="1:6" x14ac:dyDescent="0.25">
      <c r="A15" s="34" t="s">
        <v>229</v>
      </c>
      <c r="B15" s="131">
        <v>26500</v>
      </c>
      <c r="C15" s="131">
        <f>SUM(C13:C14)</f>
        <v>4740</v>
      </c>
      <c r="D15" s="131">
        <v>1770</v>
      </c>
      <c r="E15" s="131">
        <v>1644</v>
      </c>
      <c r="F15" s="131">
        <f>SUM(B15:E15)</f>
        <v>34654</v>
      </c>
    </row>
    <row r="17" spans="1:2" x14ac:dyDescent="0.25">
      <c r="A17" s="68" t="s">
        <v>230</v>
      </c>
    </row>
    <row r="18" spans="1:2" x14ac:dyDescent="0.25">
      <c r="A18" s="68" t="s">
        <v>231</v>
      </c>
    </row>
    <row r="20" spans="1:2" s="11" customFormat="1" x14ac:dyDescent="0.25">
      <c r="A20" s="20" t="s">
        <v>22</v>
      </c>
      <c r="B20" s="20"/>
    </row>
  </sheetData>
  <hyperlinks>
    <hyperlink ref="A20:B20" location="Index!A1" display="Back to index" xr:uid="{27050609-477B-448D-80EC-F71ABEF8D716}"/>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56406-2AD9-4B00-B7DF-ED89D33B95A9}">
  <dimension ref="A1:B26"/>
  <sheetViews>
    <sheetView showGridLines="0" workbookViewId="0"/>
  </sheetViews>
  <sheetFormatPr defaultRowHeight="15" x14ac:dyDescent="0.25"/>
  <sheetData>
    <row r="1" spans="1:1" x14ac:dyDescent="0.25">
      <c r="A1" s="16" t="s">
        <v>232</v>
      </c>
    </row>
    <row r="26" spans="1:2" s="11" customFormat="1" x14ac:dyDescent="0.25">
      <c r="A26" s="20" t="s">
        <v>22</v>
      </c>
      <c r="B26" s="20"/>
    </row>
  </sheetData>
  <hyperlinks>
    <hyperlink ref="A26:B26" location="Index!A1" display="Back to index" xr:uid="{BBD30D0B-632F-4BD8-B831-E0218F9EA2D9}"/>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C2AFE-BE8D-496D-9E4C-101547F58C13}">
  <dimension ref="A1:J117"/>
  <sheetViews>
    <sheetView showGridLines="0" zoomScaleNormal="100" workbookViewId="0">
      <pane ySplit="4" topLeftCell="A110" activePane="bottomLeft" state="frozen"/>
      <selection pane="bottomLeft"/>
    </sheetView>
  </sheetViews>
  <sheetFormatPr defaultColWidth="10.7109375" defaultRowHeight="15" x14ac:dyDescent="0.25"/>
  <cols>
    <col min="1" max="1" width="27.28515625" style="11" customWidth="1"/>
    <col min="2" max="2" width="24" style="13" customWidth="1"/>
    <col min="3" max="16384" width="10.7109375" style="11"/>
  </cols>
  <sheetData>
    <row r="1" spans="1:9" s="16" customFormat="1" x14ac:dyDescent="0.25">
      <c r="A1" s="16" t="s">
        <v>313</v>
      </c>
      <c r="B1" s="35"/>
    </row>
    <row r="3" spans="1:9" ht="15" customHeight="1" x14ac:dyDescent="0.25">
      <c r="A3" s="189"/>
      <c r="B3" s="189"/>
      <c r="C3" s="178" t="s">
        <v>63</v>
      </c>
      <c r="D3" s="178"/>
      <c r="E3" s="190" t="s">
        <v>64</v>
      </c>
      <c r="F3" s="190"/>
      <c r="G3" s="178" t="s">
        <v>233</v>
      </c>
      <c r="H3" s="178"/>
      <c r="I3" s="190" t="s">
        <v>234</v>
      </c>
    </row>
    <row r="4" spans="1:9" ht="15" customHeight="1" x14ac:dyDescent="0.25">
      <c r="A4" s="134"/>
      <c r="B4" s="135"/>
      <c r="C4" s="133" t="s">
        <v>235</v>
      </c>
      <c r="D4" s="133" t="s">
        <v>236</v>
      </c>
      <c r="E4" s="133" t="s">
        <v>235</v>
      </c>
      <c r="F4" s="133" t="s">
        <v>236</v>
      </c>
      <c r="G4" s="133" t="s">
        <v>235</v>
      </c>
      <c r="H4" s="133" t="s">
        <v>236</v>
      </c>
      <c r="I4" s="190"/>
    </row>
    <row r="5" spans="1:9" ht="15" customHeight="1" x14ac:dyDescent="0.25">
      <c r="A5" s="123" t="s">
        <v>237</v>
      </c>
      <c r="B5" s="168"/>
      <c r="C5" s="123"/>
      <c r="D5" s="123"/>
      <c r="E5" s="123"/>
      <c r="F5" s="123"/>
      <c r="G5" s="123"/>
      <c r="H5" s="123"/>
      <c r="I5" s="123"/>
    </row>
    <row r="6" spans="1:9" ht="15" customHeight="1" x14ac:dyDescent="0.25">
      <c r="A6" s="188" t="s">
        <v>61</v>
      </c>
      <c r="B6" s="136" t="s">
        <v>39</v>
      </c>
      <c r="C6" s="137">
        <v>18385</v>
      </c>
      <c r="D6" s="137">
        <v>8605</v>
      </c>
      <c r="E6" s="137">
        <v>1910</v>
      </c>
      <c r="F6" s="137">
        <v>460</v>
      </c>
      <c r="G6" s="137">
        <v>6525</v>
      </c>
      <c r="H6" s="137">
        <v>1580</v>
      </c>
      <c r="I6" s="137">
        <v>10640</v>
      </c>
    </row>
    <row r="7" spans="1:9" ht="15" customHeight="1" x14ac:dyDescent="0.25">
      <c r="A7" s="188"/>
      <c r="B7" s="138" t="s">
        <v>40</v>
      </c>
      <c r="C7" s="137">
        <v>3745</v>
      </c>
      <c r="D7" s="137">
        <v>1650</v>
      </c>
      <c r="E7" s="137">
        <v>55</v>
      </c>
      <c r="F7" s="137">
        <v>0</v>
      </c>
      <c r="G7" s="137">
        <v>445</v>
      </c>
      <c r="H7" s="137">
        <v>15</v>
      </c>
      <c r="I7" s="137">
        <v>1665</v>
      </c>
    </row>
    <row r="8" spans="1:9" ht="15" customHeight="1" x14ac:dyDescent="0.25">
      <c r="A8" s="188"/>
      <c r="B8" s="138" t="s">
        <v>43</v>
      </c>
      <c r="C8" s="137">
        <v>4020</v>
      </c>
      <c r="D8" s="137">
        <v>1905</v>
      </c>
      <c r="E8" s="137">
        <v>2295</v>
      </c>
      <c r="F8" s="137">
        <v>525</v>
      </c>
      <c r="G8" s="137">
        <v>9155</v>
      </c>
      <c r="H8" s="137">
        <v>2085</v>
      </c>
      <c r="I8" s="137">
        <v>4510</v>
      </c>
    </row>
    <row r="9" spans="1:9" ht="15" customHeight="1" x14ac:dyDescent="0.25">
      <c r="A9" s="188"/>
      <c r="B9" s="139" t="s">
        <v>41</v>
      </c>
      <c r="C9" s="137">
        <v>1430</v>
      </c>
      <c r="D9" s="137">
        <v>520</v>
      </c>
      <c r="E9" s="137">
        <v>515</v>
      </c>
      <c r="F9" s="137">
        <v>125</v>
      </c>
      <c r="G9" s="137">
        <v>1615</v>
      </c>
      <c r="H9" s="137">
        <v>385</v>
      </c>
      <c r="I9" s="137">
        <v>1030</v>
      </c>
    </row>
    <row r="10" spans="1:9" s="25" customFormat="1" ht="15" customHeight="1" x14ac:dyDescent="0.25">
      <c r="A10" s="140" t="s">
        <v>238</v>
      </c>
      <c r="B10" s="140" t="s">
        <v>239</v>
      </c>
      <c r="C10" s="141">
        <v>27580</v>
      </c>
      <c r="D10" s="141">
        <v>12675</v>
      </c>
      <c r="E10" s="141">
        <v>4780</v>
      </c>
      <c r="F10" s="141">
        <v>1110</v>
      </c>
      <c r="G10" s="141">
        <v>17740</v>
      </c>
      <c r="H10" s="141">
        <v>4065</v>
      </c>
      <c r="I10" s="141">
        <v>17855</v>
      </c>
    </row>
    <row r="11" spans="1:9" ht="15" customHeight="1" x14ac:dyDescent="0.25">
      <c r="A11" s="168" t="s">
        <v>240</v>
      </c>
      <c r="B11" s="168"/>
      <c r="C11" s="123"/>
      <c r="D11" s="123"/>
      <c r="E11" s="123"/>
      <c r="F11" s="123"/>
      <c r="G11" s="123"/>
      <c r="H11" s="123"/>
      <c r="I11" s="123"/>
    </row>
    <row r="12" spans="1:9" ht="15" customHeight="1" x14ac:dyDescent="0.25">
      <c r="A12" s="192" t="s">
        <v>45</v>
      </c>
      <c r="B12" s="142" t="s">
        <v>39</v>
      </c>
      <c r="C12" s="143">
        <v>6405</v>
      </c>
      <c r="D12" s="143">
        <v>4030</v>
      </c>
      <c r="E12" s="143">
        <v>600</v>
      </c>
      <c r="F12" s="143">
        <v>215</v>
      </c>
      <c r="G12" s="143">
        <v>1345</v>
      </c>
      <c r="H12" s="143">
        <v>480</v>
      </c>
      <c r="I12" s="143">
        <v>4725</v>
      </c>
    </row>
    <row r="13" spans="1:9" ht="15" customHeight="1" x14ac:dyDescent="0.25">
      <c r="A13" s="192"/>
      <c r="B13" s="142" t="s">
        <v>40</v>
      </c>
      <c r="C13" s="143">
        <v>1340</v>
      </c>
      <c r="D13" s="143">
        <v>655</v>
      </c>
      <c r="E13" s="143">
        <v>65</v>
      </c>
      <c r="F13" s="143">
        <v>30</v>
      </c>
      <c r="G13" s="143">
        <v>135</v>
      </c>
      <c r="H13" s="143">
        <v>55</v>
      </c>
      <c r="I13" s="143">
        <v>740</v>
      </c>
    </row>
    <row r="14" spans="1:9" ht="15" customHeight="1" x14ac:dyDescent="0.25">
      <c r="A14" s="192"/>
      <c r="B14" s="142" t="s">
        <v>43</v>
      </c>
      <c r="C14" s="143">
        <v>4040</v>
      </c>
      <c r="D14" s="143">
        <v>2585</v>
      </c>
      <c r="E14" s="143">
        <v>575</v>
      </c>
      <c r="F14" s="143">
        <v>220</v>
      </c>
      <c r="G14" s="143">
        <v>2810</v>
      </c>
      <c r="H14" s="143">
        <v>1065</v>
      </c>
      <c r="I14" s="143">
        <v>3870</v>
      </c>
    </row>
    <row r="15" spans="1:9" ht="15" customHeight="1" x14ac:dyDescent="0.25">
      <c r="A15" s="192"/>
      <c r="B15" s="142" t="s">
        <v>41</v>
      </c>
      <c r="C15" s="143">
        <v>190</v>
      </c>
      <c r="D15" s="143">
        <v>35</v>
      </c>
      <c r="E15" s="143">
        <v>55</v>
      </c>
      <c r="F15" s="143">
        <v>5</v>
      </c>
      <c r="G15" s="143">
        <v>205</v>
      </c>
      <c r="H15" s="143">
        <v>15</v>
      </c>
      <c r="I15" s="143">
        <v>55</v>
      </c>
    </row>
    <row r="16" spans="1:9" s="16" customFormat="1" ht="15" customHeight="1" x14ac:dyDescent="0.25">
      <c r="A16" s="192"/>
      <c r="B16" s="144" t="s">
        <v>42</v>
      </c>
      <c r="C16" s="145">
        <v>11975</v>
      </c>
      <c r="D16" s="145">
        <v>7310</v>
      </c>
      <c r="E16" s="145">
        <v>1300</v>
      </c>
      <c r="F16" s="145">
        <v>465</v>
      </c>
      <c r="G16" s="145">
        <v>4490</v>
      </c>
      <c r="H16" s="145">
        <v>1615</v>
      </c>
      <c r="I16" s="145">
        <v>9395</v>
      </c>
    </row>
    <row r="17" spans="1:10" ht="15" customHeight="1" x14ac:dyDescent="0.25">
      <c r="A17" s="191" t="s">
        <v>47</v>
      </c>
      <c r="B17" s="146" t="s">
        <v>39</v>
      </c>
      <c r="C17" s="147">
        <v>14420</v>
      </c>
      <c r="D17" s="147">
        <v>6960</v>
      </c>
      <c r="E17" s="147">
        <v>1210</v>
      </c>
      <c r="F17" s="147">
        <v>450</v>
      </c>
      <c r="G17" s="147">
        <v>1530</v>
      </c>
      <c r="H17" s="147">
        <v>570</v>
      </c>
      <c r="I17" s="147">
        <v>7975</v>
      </c>
      <c r="J17" s="12"/>
    </row>
    <row r="18" spans="1:10" ht="15" customHeight="1" x14ac:dyDescent="0.25">
      <c r="A18" s="191"/>
      <c r="B18" s="146" t="s">
        <v>40</v>
      </c>
      <c r="C18" s="147">
        <v>1355</v>
      </c>
      <c r="D18" s="147">
        <v>280</v>
      </c>
      <c r="E18" s="147">
        <v>20</v>
      </c>
      <c r="F18" s="147">
        <v>0</v>
      </c>
      <c r="G18" s="147">
        <v>15</v>
      </c>
      <c r="H18" s="147">
        <v>0</v>
      </c>
      <c r="I18" s="147">
        <v>285</v>
      </c>
      <c r="J18" s="12"/>
    </row>
    <row r="19" spans="1:10" ht="15" customHeight="1" x14ac:dyDescent="0.25">
      <c r="A19" s="191"/>
      <c r="B19" s="146" t="s">
        <v>43</v>
      </c>
      <c r="C19" s="147">
        <v>2465</v>
      </c>
      <c r="D19" s="147">
        <v>1250</v>
      </c>
      <c r="E19" s="147">
        <v>740</v>
      </c>
      <c r="F19" s="147">
        <v>225</v>
      </c>
      <c r="G19" s="147">
        <v>3500</v>
      </c>
      <c r="H19" s="147">
        <v>1060</v>
      </c>
      <c r="I19" s="147">
        <v>2535</v>
      </c>
      <c r="J19" s="12"/>
    </row>
    <row r="20" spans="1:10" ht="15" customHeight="1" x14ac:dyDescent="0.25">
      <c r="A20" s="191"/>
      <c r="B20" s="148" t="s">
        <v>41</v>
      </c>
      <c r="C20" s="147">
        <v>495</v>
      </c>
      <c r="D20" s="147">
        <v>165</v>
      </c>
      <c r="E20" s="147">
        <v>210</v>
      </c>
      <c r="F20" s="147">
        <v>25</v>
      </c>
      <c r="G20" s="147">
        <v>460</v>
      </c>
      <c r="H20" s="147">
        <v>55</v>
      </c>
      <c r="I20" s="147">
        <v>250</v>
      </c>
      <c r="J20" s="12"/>
    </row>
    <row r="21" spans="1:10" s="16" customFormat="1" ht="15" customHeight="1" x14ac:dyDescent="0.25">
      <c r="A21" s="191"/>
      <c r="B21" s="149" t="s">
        <v>42</v>
      </c>
      <c r="C21" s="150">
        <v>18730</v>
      </c>
      <c r="D21" s="150">
        <v>8660</v>
      </c>
      <c r="E21" s="150">
        <v>2180</v>
      </c>
      <c r="F21" s="150">
        <v>700</v>
      </c>
      <c r="G21" s="150">
        <v>5505</v>
      </c>
      <c r="H21" s="150">
        <v>1685</v>
      </c>
      <c r="I21" s="150">
        <v>11040</v>
      </c>
      <c r="J21" s="25"/>
    </row>
    <row r="22" spans="1:10" ht="15" customHeight="1" x14ac:dyDescent="0.25">
      <c r="A22" s="192" t="s">
        <v>48</v>
      </c>
      <c r="B22" s="151" t="s">
        <v>39</v>
      </c>
      <c r="C22" s="152">
        <v>7190</v>
      </c>
      <c r="D22" s="152">
        <v>650</v>
      </c>
      <c r="E22" s="152">
        <v>370</v>
      </c>
      <c r="F22" s="152">
        <v>5</v>
      </c>
      <c r="G22" s="152">
        <v>1415</v>
      </c>
      <c r="H22" s="152">
        <v>20</v>
      </c>
      <c r="I22" s="152">
        <v>675</v>
      </c>
    </row>
    <row r="23" spans="1:10" ht="15" customHeight="1" x14ac:dyDescent="0.25">
      <c r="A23" s="192"/>
      <c r="B23" s="151" t="s">
        <v>40</v>
      </c>
      <c r="C23" s="152">
        <v>210</v>
      </c>
      <c r="D23" s="152">
        <v>10</v>
      </c>
      <c r="E23" s="152">
        <v>10</v>
      </c>
      <c r="F23" s="152">
        <v>0</v>
      </c>
      <c r="G23" s="152">
        <v>15</v>
      </c>
      <c r="H23" s="152">
        <v>0</v>
      </c>
      <c r="I23" s="152">
        <v>10</v>
      </c>
    </row>
    <row r="24" spans="1:10" ht="15" customHeight="1" x14ac:dyDescent="0.25">
      <c r="A24" s="192"/>
      <c r="B24" s="151" t="s">
        <v>43</v>
      </c>
      <c r="C24" s="152">
        <v>685</v>
      </c>
      <c r="D24" s="152">
        <v>70</v>
      </c>
      <c r="E24" s="152">
        <v>360</v>
      </c>
      <c r="F24" s="152">
        <v>10</v>
      </c>
      <c r="G24" s="152">
        <v>1255</v>
      </c>
      <c r="H24" s="152">
        <v>35</v>
      </c>
      <c r="I24" s="152">
        <v>110</v>
      </c>
    </row>
    <row r="25" spans="1:10" ht="15" customHeight="1" x14ac:dyDescent="0.25">
      <c r="A25" s="192"/>
      <c r="B25" s="151" t="s">
        <v>41</v>
      </c>
      <c r="C25" s="152">
        <v>355</v>
      </c>
      <c r="D25" s="152">
        <v>30</v>
      </c>
      <c r="E25" s="152">
        <v>140</v>
      </c>
      <c r="F25" s="152">
        <v>5</v>
      </c>
      <c r="G25" s="152">
        <v>210</v>
      </c>
      <c r="H25" s="152">
        <v>10</v>
      </c>
      <c r="I25" s="152">
        <v>40</v>
      </c>
    </row>
    <row r="26" spans="1:10" s="16" customFormat="1" ht="15" customHeight="1" x14ac:dyDescent="0.25">
      <c r="A26" s="192"/>
      <c r="B26" s="153" t="s">
        <v>42</v>
      </c>
      <c r="C26" s="154">
        <v>8440</v>
      </c>
      <c r="D26" s="154">
        <v>760</v>
      </c>
      <c r="E26" s="154">
        <v>880</v>
      </c>
      <c r="F26" s="154">
        <v>20</v>
      </c>
      <c r="G26" s="154">
        <v>2895</v>
      </c>
      <c r="H26" s="154">
        <v>60</v>
      </c>
      <c r="I26" s="154">
        <v>840</v>
      </c>
    </row>
    <row r="27" spans="1:10" ht="15" customHeight="1" x14ac:dyDescent="0.25">
      <c r="A27" s="191" t="s">
        <v>50</v>
      </c>
      <c r="B27" s="146" t="s">
        <v>39</v>
      </c>
      <c r="C27" s="147">
        <v>16195</v>
      </c>
      <c r="D27" s="147">
        <v>1685</v>
      </c>
      <c r="E27" s="147">
        <v>690</v>
      </c>
      <c r="F27" s="147">
        <v>30</v>
      </c>
      <c r="G27" s="147">
        <v>1115</v>
      </c>
      <c r="H27" s="147">
        <v>45</v>
      </c>
      <c r="I27" s="147">
        <v>1760</v>
      </c>
    </row>
    <row r="28" spans="1:10" ht="15" customHeight="1" x14ac:dyDescent="0.25">
      <c r="A28" s="191"/>
      <c r="B28" s="146" t="s">
        <v>40</v>
      </c>
      <c r="C28" s="147">
        <v>660</v>
      </c>
      <c r="D28" s="147">
        <v>50</v>
      </c>
      <c r="E28" s="147">
        <v>45</v>
      </c>
      <c r="F28" s="147">
        <v>0</v>
      </c>
      <c r="G28" s="147">
        <v>30</v>
      </c>
      <c r="H28" s="147">
        <v>0</v>
      </c>
      <c r="I28" s="147">
        <v>50</v>
      </c>
    </row>
    <row r="29" spans="1:10" ht="15" customHeight="1" x14ac:dyDescent="0.25">
      <c r="A29" s="191"/>
      <c r="B29" s="146" t="s">
        <v>43</v>
      </c>
      <c r="C29" s="147">
        <v>2600</v>
      </c>
      <c r="D29" s="147">
        <v>510</v>
      </c>
      <c r="E29" s="147">
        <v>575</v>
      </c>
      <c r="F29" s="147">
        <v>50</v>
      </c>
      <c r="G29" s="147">
        <v>1920</v>
      </c>
      <c r="H29" s="147">
        <v>160</v>
      </c>
      <c r="I29" s="147">
        <v>720</v>
      </c>
    </row>
    <row r="30" spans="1:10" ht="15" customHeight="1" x14ac:dyDescent="0.25">
      <c r="A30" s="191"/>
      <c r="B30" s="148" t="s">
        <v>41</v>
      </c>
      <c r="C30" s="147">
        <v>2100</v>
      </c>
      <c r="D30" s="147">
        <v>295</v>
      </c>
      <c r="E30" s="147">
        <v>485</v>
      </c>
      <c r="F30" s="147">
        <v>30</v>
      </c>
      <c r="G30" s="147">
        <v>800</v>
      </c>
      <c r="H30" s="147">
        <v>55</v>
      </c>
      <c r="I30" s="147">
        <v>380</v>
      </c>
    </row>
    <row r="31" spans="1:10" s="16" customFormat="1" ht="15" customHeight="1" x14ac:dyDescent="0.25">
      <c r="A31" s="191"/>
      <c r="B31" s="149" t="s">
        <v>42</v>
      </c>
      <c r="C31" s="150">
        <v>21560</v>
      </c>
      <c r="D31" s="150">
        <v>2540</v>
      </c>
      <c r="E31" s="150">
        <v>1800</v>
      </c>
      <c r="F31" s="150">
        <v>110</v>
      </c>
      <c r="G31" s="150">
        <v>3865</v>
      </c>
      <c r="H31" s="150">
        <v>260</v>
      </c>
      <c r="I31" s="150">
        <v>2910</v>
      </c>
    </row>
    <row r="32" spans="1:10" ht="15" customHeight="1" x14ac:dyDescent="0.25">
      <c r="A32" s="193" t="s">
        <v>241</v>
      </c>
      <c r="B32" s="142" t="s">
        <v>39</v>
      </c>
      <c r="C32" s="143">
        <v>44210</v>
      </c>
      <c r="D32" s="143">
        <v>13325</v>
      </c>
      <c r="E32" s="143">
        <v>2875</v>
      </c>
      <c r="F32" s="143">
        <v>695</v>
      </c>
      <c r="G32" s="143">
        <v>5405</v>
      </c>
      <c r="H32" s="143">
        <v>1115</v>
      </c>
      <c r="I32" s="143">
        <v>15140</v>
      </c>
    </row>
    <row r="33" spans="1:9" ht="15" customHeight="1" x14ac:dyDescent="0.25">
      <c r="A33" s="193"/>
      <c r="B33" s="142" t="s">
        <v>40</v>
      </c>
      <c r="C33" s="143">
        <v>3560</v>
      </c>
      <c r="D33" s="143">
        <v>1000</v>
      </c>
      <c r="E33" s="143">
        <v>145</v>
      </c>
      <c r="F33" s="143">
        <v>30</v>
      </c>
      <c r="G33" s="143">
        <v>190</v>
      </c>
      <c r="H33" s="143">
        <v>55</v>
      </c>
      <c r="I33" s="143">
        <v>1085</v>
      </c>
    </row>
    <row r="34" spans="1:9" ht="15" customHeight="1" x14ac:dyDescent="0.25">
      <c r="A34" s="193"/>
      <c r="B34" s="142" t="s">
        <v>43</v>
      </c>
      <c r="C34" s="143">
        <v>9790</v>
      </c>
      <c r="D34" s="143">
        <v>4420</v>
      </c>
      <c r="E34" s="143">
        <v>2250</v>
      </c>
      <c r="F34" s="143">
        <v>500</v>
      </c>
      <c r="G34" s="143">
        <v>9485</v>
      </c>
      <c r="H34" s="143">
        <v>2320</v>
      </c>
      <c r="I34" s="143">
        <v>7235</v>
      </c>
    </row>
    <row r="35" spans="1:9" ht="15" customHeight="1" x14ac:dyDescent="0.25">
      <c r="A35" s="193"/>
      <c r="B35" s="142" t="s">
        <v>41</v>
      </c>
      <c r="C35" s="143">
        <v>3145</v>
      </c>
      <c r="D35" s="143">
        <v>525</v>
      </c>
      <c r="E35" s="143">
        <v>890</v>
      </c>
      <c r="F35" s="143">
        <v>70</v>
      </c>
      <c r="G35" s="143">
        <v>1675</v>
      </c>
      <c r="H35" s="143">
        <v>135</v>
      </c>
      <c r="I35" s="143">
        <v>725</v>
      </c>
    </row>
    <row r="36" spans="1:9" s="16" customFormat="1" ht="15" customHeight="1" x14ac:dyDescent="0.25">
      <c r="A36" s="193"/>
      <c r="B36" s="144" t="s">
        <v>242</v>
      </c>
      <c r="C36" s="145">
        <v>60710</v>
      </c>
      <c r="D36" s="145">
        <v>19265</v>
      </c>
      <c r="E36" s="145">
        <v>6160</v>
      </c>
      <c r="F36" s="145">
        <v>1295</v>
      </c>
      <c r="G36" s="145">
        <v>16760</v>
      </c>
      <c r="H36" s="145">
        <v>3625</v>
      </c>
      <c r="I36" s="145">
        <v>24185</v>
      </c>
    </row>
    <row r="37" spans="1:9" ht="15" customHeight="1" x14ac:dyDescent="0.25">
      <c r="A37" s="168" t="s">
        <v>243</v>
      </c>
      <c r="B37" s="168"/>
      <c r="C37" s="123"/>
      <c r="D37" s="123"/>
      <c r="E37" s="123"/>
      <c r="F37" s="123"/>
      <c r="G37" s="123"/>
      <c r="H37" s="123"/>
      <c r="I37" s="123"/>
    </row>
    <row r="38" spans="1:9" ht="15" customHeight="1" x14ac:dyDescent="0.25">
      <c r="A38" s="191" t="s">
        <v>44</v>
      </c>
      <c r="B38" s="146" t="s">
        <v>39</v>
      </c>
      <c r="C38" s="147">
        <v>2705</v>
      </c>
      <c r="D38" s="147">
        <v>235</v>
      </c>
      <c r="E38" s="147">
        <v>80</v>
      </c>
      <c r="F38" s="147">
        <v>5</v>
      </c>
      <c r="G38" s="147">
        <v>190</v>
      </c>
      <c r="H38" s="147">
        <v>15</v>
      </c>
      <c r="I38" s="147">
        <v>260</v>
      </c>
    </row>
    <row r="39" spans="1:9" ht="15" customHeight="1" x14ac:dyDescent="0.25">
      <c r="A39" s="191"/>
      <c r="B39" s="146" t="s">
        <v>40</v>
      </c>
      <c r="C39" s="147">
        <v>1275</v>
      </c>
      <c r="D39" s="147">
        <v>45</v>
      </c>
      <c r="E39" s="147">
        <v>25</v>
      </c>
      <c r="F39" s="147">
        <v>0</v>
      </c>
      <c r="G39" s="147">
        <v>30</v>
      </c>
      <c r="H39" s="147">
        <v>0</v>
      </c>
      <c r="I39" s="147">
        <v>50</v>
      </c>
    </row>
    <row r="40" spans="1:9" ht="15" customHeight="1" x14ac:dyDescent="0.25">
      <c r="A40" s="191"/>
      <c r="B40" s="146" t="s">
        <v>43</v>
      </c>
      <c r="C40" s="147">
        <v>720</v>
      </c>
      <c r="D40" s="147">
        <v>105</v>
      </c>
      <c r="E40" s="147">
        <v>145</v>
      </c>
      <c r="F40" s="147">
        <v>20</v>
      </c>
      <c r="G40" s="147">
        <v>470</v>
      </c>
      <c r="H40" s="147">
        <v>60</v>
      </c>
      <c r="I40" s="147">
        <v>180</v>
      </c>
    </row>
    <row r="41" spans="1:9" ht="15" customHeight="1" x14ac:dyDescent="0.25">
      <c r="A41" s="191"/>
      <c r="B41" s="148" t="s">
        <v>41</v>
      </c>
      <c r="C41" s="147">
        <v>115</v>
      </c>
      <c r="D41" s="147">
        <v>10</v>
      </c>
      <c r="E41" s="147">
        <v>35</v>
      </c>
      <c r="F41" s="147">
        <v>0</v>
      </c>
      <c r="G41" s="147">
        <v>105</v>
      </c>
      <c r="H41" s="147">
        <v>0</v>
      </c>
      <c r="I41" s="147">
        <v>10</v>
      </c>
    </row>
    <row r="42" spans="1:9" s="16" customFormat="1" ht="15" customHeight="1" x14ac:dyDescent="0.25">
      <c r="A42" s="191"/>
      <c r="B42" s="149" t="s">
        <v>42</v>
      </c>
      <c r="C42" s="150">
        <v>4820</v>
      </c>
      <c r="D42" s="150">
        <v>395</v>
      </c>
      <c r="E42" s="150">
        <v>285</v>
      </c>
      <c r="F42" s="150">
        <v>25</v>
      </c>
      <c r="G42" s="150">
        <v>800</v>
      </c>
      <c r="H42" s="150">
        <v>75</v>
      </c>
      <c r="I42" s="150">
        <v>495</v>
      </c>
    </row>
    <row r="43" spans="1:9" ht="15" customHeight="1" x14ac:dyDescent="0.25">
      <c r="A43" s="192" t="s">
        <v>46</v>
      </c>
      <c r="B43" s="151" t="s">
        <v>39</v>
      </c>
      <c r="C43" s="155">
        <v>41145</v>
      </c>
      <c r="D43" s="155">
        <v>855</v>
      </c>
      <c r="E43" s="155">
        <v>1940</v>
      </c>
      <c r="F43" s="155">
        <v>10</v>
      </c>
      <c r="G43" s="155">
        <v>1890</v>
      </c>
      <c r="H43" s="155">
        <v>10</v>
      </c>
      <c r="I43" s="155">
        <v>875</v>
      </c>
    </row>
    <row r="44" spans="1:9" ht="15" customHeight="1" x14ac:dyDescent="0.25">
      <c r="A44" s="192"/>
      <c r="B44" s="151" t="s">
        <v>40</v>
      </c>
      <c r="C44" s="152">
        <v>2310</v>
      </c>
      <c r="D44" s="152">
        <v>20</v>
      </c>
      <c r="E44" s="152">
        <v>55</v>
      </c>
      <c r="F44" s="152">
        <v>0</v>
      </c>
      <c r="G44" s="152">
        <v>45</v>
      </c>
      <c r="H44" s="152">
        <v>0</v>
      </c>
      <c r="I44" s="152">
        <v>20</v>
      </c>
    </row>
    <row r="45" spans="1:9" ht="15" customHeight="1" x14ac:dyDescent="0.25">
      <c r="A45" s="192"/>
      <c r="B45" s="151" t="s">
        <v>43</v>
      </c>
      <c r="C45" s="152">
        <v>8385</v>
      </c>
      <c r="D45" s="152">
        <v>220</v>
      </c>
      <c r="E45" s="152">
        <v>1100</v>
      </c>
      <c r="F45" s="152">
        <v>10</v>
      </c>
      <c r="G45" s="152">
        <v>2215</v>
      </c>
      <c r="H45" s="152">
        <v>20</v>
      </c>
      <c r="I45" s="152">
        <v>250</v>
      </c>
    </row>
    <row r="46" spans="1:9" ht="15" customHeight="1" x14ac:dyDescent="0.25">
      <c r="A46" s="192"/>
      <c r="B46" s="151" t="s">
        <v>41</v>
      </c>
      <c r="C46" s="152">
        <v>2580</v>
      </c>
      <c r="D46" s="152">
        <v>90</v>
      </c>
      <c r="E46" s="152">
        <v>480</v>
      </c>
      <c r="F46" s="152">
        <v>15</v>
      </c>
      <c r="G46" s="152">
        <v>740</v>
      </c>
      <c r="H46" s="152">
        <v>20</v>
      </c>
      <c r="I46" s="152">
        <v>120</v>
      </c>
    </row>
    <row r="47" spans="1:9" s="16" customFormat="1" ht="15" customHeight="1" x14ac:dyDescent="0.25">
      <c r="A47" s="192"/>
      <c r="B47" s="153" t="s">
        <v>42</v>
      </c>
      <c r="C47" s="154">
        <v>54420</v>
      </c>
      <c r="D47" s="154">
        <v>1185</v>
      </c>
      <c r="E47" s="154">
        <v>3570</v>
      </c>
      <c r="F47" s="154">
        <v>35</v>
      </c>
      <c r="G47" s="154">
        <v>4895</v>
      </c>
      <c r="H47" s="154">
        <v>50</v>
      </c>
      <c r="I47" s="154">
        <v>1270</v>
      </c>
    </row>
    <row r="48" spans="1:9" ht="15" customHeight="1" x14ac:dyDescent="0.25">
      <c r="A48" s="191" t="s">
        <v>53</v>
      </c>
      <c r="B48" s="146" t="s">
        <v>39</v>
      </c>
      <c r="C48" s="147">
        <v>40420</v>
      </c>
      <c r="D48" s="147">
        <v>1730</v>
      </c>
      <c r="E48" s="147">
        <v>4635</v>
      </c>
      <c r="F48" s="147">
        <v>120</v>
      </c>
      <c r="G48" s="147">
        <v>18320</v>
      </c>
      <c r="H48" s="147">
        <v>470</v>
      </c>
      <c r="I48" s="147">
        <v>2315</v>
      </c>
    </row>
    <row r="49" spans="1:9" ht="15" customHeight="1" x14ac:dyDescent="0.25">
      <c r="A49" s="191"/>
      <c r="B49" s="146" t="s">
        <v>40</v>
      </c>
      <c r="C49" s="147">
        <v>4865</v>
      </c>
      <c r="D49" s="147">
        <v>245</v>
      </c>
      <c r="E49" s="147">
        <v>185</v>
      </c>
      <c r="F49" s="147">
        <v>5</v>
      </c>
      <c r="G49" s="147">
        <v>850</v>
      </c>
      <c r="H49" s="147">
        <v>20</v>
      </c>
      <c r="I49" s="147">
        <v>270</v>
      </c>
    </row>
    <row r="50" spans="1:9" ht="15" customHeight="1" x14ac:dyDescent="0.25">
      <c r="A50" s="191"/>
      <c r="B50" s="146" t="s">
        <v>43</v>
      </c>
      <c r="C50" s="147">
        <v>16240</v>
      </c>
      <c r="D50" s="147">
        <v>1545</v>
      </c>
      <c r="E50" s="147">
        <v>5355</v>
      </c>
      <c r="F50" s="147">
        <v>140</v>
      </c>
      <c r="G50" s="147">
        <v>36200</v>
      </c>
      <c r="H50" s="147">
        <v>930</v>
      </c>
      <c r="I50" s="147">
        <v>2615</v>
      </c>
    </row>
    <row r="51" spans="1:9" ht="15" customHeight="1" x14ac:dyDescent="0.25">
      <c r="A51" s="191"/>
      <c r="B51" s="148" t="s">
        <v>41</v>
      </c>
      <c r="C51" s="147">
        <v>495</v>
      </c>
      <c r="D51" s="147">
        <v>20</v>
      </c>
      <c r="E51" s="147">
        <v>150</v>
      </c>
      <c r="F51" s="147">
        <v>0</v>
      </c>
      <c r="G51" s="147">
        <v>645</v>
      </c>
      <c r="H51" s="147">
        <v>0</v>
      </c>
      <c r="I51" s="147">
        <v>20</v>
      </c>
    </row>
    <row r="52" spans="1:9" s="16" customFormat="1" ht="15" customHeight="1" x14ac:dyDescent="0.25">
      <c r="A52" s="191"/>
      <c r="B52" s="149" t="s">
        <v>42</v>
      </c>
      <c r="C52" s="150">
        <v>62020</v>
      </c>
      <c r="D52" s="150">
        <v>3545</v>
      </c>
      <c r="E52" s="150">
        <v>10320</v>
      </c>
      <c r="F52" s="150">
        <v>260</v>
      </c>
      <c r="G52" s="150">
        <v>56015</v>
      </c>
      <c r="H52" s="150">
        <v>1415</v>
      </c>
      <c r="I52" s="150">
        <v>5220</v>
      </c>
    </row>
    <row r="53" spans="1:9" ht="15" customHeight="1" x14ac:dyDescent="0.25">
      <c r="A53" s="192" t="s">
        <v>54</v>
      </c>
      <c r="B53" s="151" t="s">
        <v>39</v>
      </c>
      <c r="C53" s="155">
        <v>3610</v>
      </c>
      <c r="D53" s="155">
        <v>255</v>
      </c>
      <c r="E53" s="155">
        <v>30</v>
      </c>
      <c r="F53" s="155">
        <v>0</v>
      </c>
      <c r="G53" s="155">
        <v>85</v>
      </c>
      <c r="H53" s="155">
        <v>0</v>
      </c>
      <c r="I53" s="155">
        <v>255</v>
      </c>
    </row>
    <row r="54" spans="1:9" ht="15" customHeight="1" x14ac:dyDescent="0.25">
      <c r="A54" s="192"/>
      <c r="B54" s="151" t="s">
        <v>40</v>
      </c>
      <c r="C54" s="152">
        <v>845</v>
      </c>
      <c r="D54" s="152">
        <v>45</v>
      </c>
      <c r="E54" s="152">
        <v>115</v>
      </c>
      <c r="F54" s="152">
        <v>0</v>
      </c>
      <c r="G54" s="152">
        <v>115</v>
      </c>
      <c r="H54" s="152">
        <v>0</v>
      </c>
      <c r="I54" s="152">
        <v>45</v>
      </c>
    </row>
    <row r="55" spans="1:9" ht="15" customHeight="1" x14ac:dyDescent="0.25">
      <c r="A55" s="192"/>
      <c r="B55" s="151" t="s">
        <v>43</v>
      </c>
      <c r="C55" s="152">
        <v>150</v>
      </c>
      <c r="D55" s="152">
        <v>10</v>
      </c>
      <c r="E55" s="152">
        <v>5</v>
      </c>
      <c r="F55" s="152">
        <v>0</v>
      </c>
      <c r="G55" s="152">
        <v>0</v>
      </c>
      <c r="H55" s="152">
        <v>0</v>
      </c>
      <c r="I55" s="152">
        <v>10</v>
      </c>
    </row>
    <row r="56" spans="1:9" ht="15" customHeight="1" x14ac:dyDescent="0.25">
      <c r="A56" s="192"/>
      <c r="B56" s="151" t="s">
        <v>41</v>
      </c>
      <c r="C56" s="152">
        <v>5</v>
      </c>
      <c r="D56" s="152">
        <v>0</v>
      </c>
      <c r="E56" s="152">
        <v>0</v>
      </c>
      <c r="F56" s="152">
        <v>0</v>
      </c>
      <c r="G56" s="152">
        <v>0</v>
      </c>
      <c r="H56" s="152">
        <v>0</v>
      </c>
      <c r="I56" s="152">
        <v>0</v>
      </c>
    </row>
    <row r="57" spans="1:9" s="16" customFormat="1" ht="15" customHeight="1" x14ac:dyDescent="0.25">
      <c r="A57" s="192"/>
      <c r="B57" s="153" t="s">
        <v>42</v>
      </c>
      <c r="C57" s="154">
        <v>4605</v>
      </c>
      <c r="D57" s="154">
        <v>315</v>
      </c>
      <c r="E57" s="154">
        <v>150</v>
      </c>
      <c r="F57" s="154">
        <v>0</v>
      </c>
      <c r="G57" s="154">
        <v>205</v>
      </c>
      <c r="H57" s="154">
        <v>0</v>
      </c>
      <c r="I57" s="154">
        <v>315</v>
      </c>
    </row>
    <row r="58" spans="1:9" ht="15" customHeight="1" x14ac:dyDescent="0.25">
      <c r="A58" s="191" t="s">
        <v>55</v>
      </c>
      <c r="B58" s="146" t="s">
        <v>39</v>
      </c>
      <c r="C58" s="147">
        <v>36750</v>
      </c>
      <c r="D58" s="147">
        <v>3355</v>
      </c>
      <c r="E58" s="147">
        <v>2220</v>
      </c>
      <c r="F58" s="147">
        <v>180</v>
      </c>
      <c r="G58" s="147">
        <v>3115</v>
      </c>
      <c r="H58" s="147">
        <v>255</v>
      </c>
      <c r="I58" s="147">
        <v>3790</v>
      </c>
    </row>
    <row r="59" spans="1:9" ht="15" customHeight="1" x14ac:dyDescent="0.25">
      <c r="A59" s="191"/>
      <c r="B59" s="146" t="s">
        <v>40</v>
      </c>
      <c r="C59" s="147">
        <v>2210</v>
      </c>
      <c r="D59" s="147">
        <v>70</v>
      </c>
      <c r="E59" s="147">
        <v>85</v>
      </c>
      <c r="F59" s="147">
        <v>0</v>
      </c>
      <c r="G59" s="147">
        <v>410</v>
      </c>
      <c r="H59" s="147">
        <v>5</v>
      </c>
      <c r="I59" s="147">
        <v>80</v>
      </c>
    </row>
    <row r="60" spans="1:9" ht="15" customHeight="1" x14ac:dyDescent="0.25">
      <c r="A60" s="191"/>
      <c r="B60" s="146" t="s">
        <v>43</v>
      </c>
      <c r="C60" s="147">
        <v>5200</v>
      </c>
      <c r="D60" s="147">
        <v>365</v>
      </c>
      <c r="E60" s="147">
        <v>1370</v>
      </c>
      <c r="F60" s="147">
        <v>110</v>
      </c>
      <c r="G60" s="147">
        <v>4525</v>
      </c>
      <c r="H60" s="147">
        <v>360</v>
      </c>
      <c r="I60" s="147">
        <v>835</v>
      </c>
    </row>
    <row r="61" spans="1:9" ht="15" customHeight="1" x14ac:dyDescent="0.25">
      <c r="A61" s="191"/>
      <c r="B61" s="148" t="s">
        <v>41</v>
      </c>
      <c r="C61" s="147">
        <v>560</v>
      </c>
      <c r="D61" s="147">
        <v>25</v>
      </c>
      <c r="E61" s="147">
        <v>135</v>
      </c>
      <c r="F61" s="147">
        <v>0</v>
      </c>
      <c r="G61" s="147">
        <v>175</v>
      </c>
      <c r="H61" s="147">
        <v>5</v>
      </c>
      <c r="I61" s="147">
        <v>30</v>
      </c>
    </row>
    <row r="62" spans="1:9" s="16" customFormat="1" ht="15" customHeight="1" x14ac:dyDescent="0.25">
      <c r="A62" s="191"/>
      <c r="B62" s="149" t="s">
        <v>42</v>
      </c>
      <c r="C62" s="150">
        <v>44720</v>
      </c>
      <c r="D62" s="150">
        <v>3820</v>
      </c>
      <c r="E62" s="150">
        <v>3810</v>
      </c>
      <c r="F62" s="150">
        <v>295</v>
      </c>
      <c r="G62" s="150">
        <v>8225</v>
      </c>
      <c r="H62" s="150">
        <v>625</v>
      </c>
      <c r="I62" s="150">
        <v>4735</v>
      </c>
    </row>
    <row r="63" spans="1:9" ht="15" customHeight="1" x14ac:dyDescent="0.25">
      <c r="A63" s="192" t="s">
        <v>23</v>
      </c>
      <c r="B63" s="151" t="s">
        <v>39</v>
      </c>
      <c r="C63" s="152">
        <v>18370</v>
      </c>
      <c r="D63" s="152">
        <v>80</v>
      </c>
      <c r="E63" s="152">
        <v>115</v>
      </c>
      <c r="F63" s="152">
        <v>0</v>
      </c>
      <c r="G63" s="152">
        <v>135</v>
      </c>
      <c r="H63" s="152">
        <v>0</v>
      </c>
      <c r="I63" s="152">
        <v>80</v>
      </c>
    </row>
    <row r="64" spans="1:9" ht="15" customHeight="1" x14ac:dyDescent="0.25">
      <c r="A64" s="192"/>
      <c r="B64" s="151" t="s">
        <v>40</v>
      </c>
      <c r="C64" s="152">
        <v>8360</v>
      </c>
      <c r="D64" s="152">
        <v>40</v>
      </c>
      <c r="E64" s="152">
        <v>60</v>
      </c>
      <c r="F64" s="152">
        <v>0</v>
      </c>
      <c r="G64" s="152">
        <v>130</v>
      </c>
      <c r="H64" s="152">
        <v>0</v>
      </c>
      <c r="I64" s="152">
        <v>40</v>
      </c>
    </row>
    <row r="65" spans="1:9" ht="15" customHeight="1" x14ac:dyDescent="0.25">
      <c r="A65" s="192"/>
      <c r="B65" s="151" t="s">
        <v>43</v>
      </c>
      <c r="C65" s="152">
        <v>36855</v>
      </c>
      <c r="D65" s="152">
        <v>175</v>
      </c>
      <c r="E65" s="152">
        <v>1120</v>
      </c>
      <c r="F65" s="152">
        <v>5</v>
      </c>
      <c r="G65" s="152">
        <v>2845</v>
      </c>
      <c r="H65" s="152">
        <v>10</v>
      </c>
      <c r="I65" s="152">
        <v>185</v>
      </c>
    </row>
    <row r="66" spans="1:9" ht="15" customHeight="1" x14ac:dyDescent="0.25">
      <c r="A66" s="192"/>
      <c r="B66" s="151" t="s">
        <v>41</v>
      </c>
      <c r="C66" s="152">
        <v>775</v>
      </c>
      <c r="D66" s="152">
        <v>10</v>
      </c>
      <c r="E66" s="152">
        <v>105</v>
      </c>
      <c r="F66" s="152">
        <v>0</v>
      </c>
      <c r="G66" s="152">
        <v>330</v>
      </c>
      <c r="H66" s="152">
        <v>0</v>
      </c>
      <c r="I66" s="152">
        <v>10</v>
      </c>
    </row>
    <row r="67" spans="1:9" s="16" customFormat="1" ht="15" customHeight="1" x14ac:dyDescent="0.25">
      <c r="A67" s="192"/>
      <c r="B67" s="153" t="s">
        <v>42</v>
      </c>
      <c r="C67" s="154">
        <v>64360</v>
      </c>
      <c r="D67" s="154">
        <v>300</v>
      </c>
      <c r="E67" s="154">
        <v>1400</v>
      </c>
      <c r="F67" s="154">
        <v>5</v>
      </c>
      <c r="G67" s="154">
        <v>3440</v>
      </c>
      <c r="H67" s="154">
        <v>10</v>
      </c>
      <c r="I67" s="154">
        <v>315</v>
      </c>
    </row>
    <row r="68" spans="1:9" ht="15" customHeight="1" x14ac:dyDescent="0.25">
      <c r="A68" s="191" t="s">
        <v>56</v>
      </c>
      <c r="B68" s="146" t="s">
        <v>39</v>
      </c>
      <c r="C68" s="147">
        <v>17025</v>
      </c>
      <c r="D68" s="147">
        <v>320</v>
      </c>
      <c r="E68" s="147">
        <v>525</v>
      </c>
      <c r="F68" s="147">
        <v>5</v>
      </c>
      <c r="G68" s="147">
        <v>615</v>
      </c>
      <c r="H68" s="147">
        <v>10</v>
      </c>
      <c r="I68" s="147">
        <v>335</v>
      </c>
    </row>
    <row r="69" spans="1:9" ht="15" customHeight="1" x14ac:dyDescent="0.25">
      <c r="A69" s="191"/>
      <c r="B69" s="146" t="s">
        <v>40</v>
      </c>
      <c r="C69" s="147">
        <v>685</v>
      </c>
      <c r="D69" s="147">
        <v>25</v>
      </c>
      <c r="E69" s="147">
        <v>10</v>
      </c>
      <c r="F69" s="147">
        <v>0</v>
      </c>
      <c r="G69" s="147">
        <v>30</v>
      </c>
      <c r="H69" s="147">
        <v>0</v>
      </c>
      <c r="I69" s="147">
        <v>25</v>
      </c>
    </row>
    <row r="70" spans="1:9" ht="15" customHeight="1" x14ac:dyDescent="0.25">
      <c r="A70" s="191"/>
      <c r="B70" s="146" t="s">
        <v>43</v>
      </c>
      <c r="C70" s="147">
        <v>3380</v>
      </c>
      <c r="D70" s="147">
        <v>70</v>
      </c>
      <c r="E70" s="147">
        <v>480</v>
      </c>
      <c r="F70" s="147">
        <v>5</v>
      </c>
      <c r="G70" s="147">
        <v>1325</v>
      </c>
      <c r="H70" s="147">
        <v>10</v>
      </c>
      <c r="I70" s="147">
        <v>85</v>
      </c>
    </row>
    <row r="71" spans="1:9" ht="15" customHeight="1" x14ac:dyDescent="0.25">
      <c r="A71" s="191"/>
      <c r="B71" s="148" t="s">
        <v>41</v>
      </c>
      <c r="C71" s="147">
        <v>1160</v>
      </c>
      <c r="D71" s="147">
        <v>15</v>
      </c>
      <c r="E71" s="147">
        <v>265</v>
      </c>
      <c r="F71" s="147">
        <v>5</v>
      </c>
      <c r="G71" s="147">
        <v>515</v>
      </c>
      <c r="H71" s="147">
        <v>5</v>
      </c>
      <c r="I71" s="147">
        <v>25</v>
      </c>
    </row>
    <row r="72" spans="1:9" s="16" customFormat="1" ht="15" customHeight="1" x14ac:dyDescent="0.25">
      <c r="A72" s="191"/>
      <c r="B72" s="149" t="s">
        <v>42</v>
      </c>
      <c r="C72" s="150">
        <v>22250</v>
      </c>
      <c r="D72" s="150">
        <v>435</v>
      </c>
      <c r="E72" s="150">
        <v>1280</v>
      </c>
      <c r="F72" s="150">
        <v>15</v>
      </c>
      <c r="G72" s="150">
        <v>2490</v>
      </c>
      <c r="H72" s="150">
        <v>25</v>
      </c>
      <c r="I72" s="150">
        <v>470</v>
      </c>
    </row>
    <row r="73" spans="1:9" ht="15" customHeight="1" x14ac:dyDescent="0.25">
      <c r="A73" s="192" t="s">
        <v>57</v>
      </c>
      <c r="B73" s="151" t="s">
        <v>39</v>
      </c>
      <c r="C73" s="155">
        <v>20235</v>
      </c>
      <c r="D73" s="155">
        <v>300</v>
      </c>
      <c r="E73" s="155">
        <v>1025</v>
      </c>
      <c r="F73" s="155">
        <v>5</v>
      </c>
      <c r="G73" s="155">
        <v>1095</v>
      </c>
      <c r="H73" s="155">
        <v>10</v>
      </c>
      <c r="I73" s="155">
        <v>315</v>
      </c>
    </row>
    <row r="74" spans="1:9" ht="15" customHeight="1" x14ac:dyDescent="0.25">
      <c r="A74" s="192"/>
      <c r="B74" s="151" t="s">
        <v>40</v>
      </c>
      <c r="C74" s="152">
        <v>855</v>
      </c>
      <c r="D74" s="152">
        <v>10</v>
      </c>
      <c r="E74" s="152">
        <v>105</v>
      </c>
      <c r="F74" s="152">
        <v>0</v>
      </c>
      <c r="G74" s="152">
        <v>1665</v>
      </c>
      <c r="H74" s="152">
        <v>25</v>
      </c>
      <c r="I74" s="152">
        <v>35</v>
      </c>
    </row>
    <row r="75" spans="1:9" ht="15" customHeight="1" x14ac:dyDescent="0.25">
      <c r="A75" s="192"/>
      <c r="B75" s="151" t="s">
        <v>43</v>
      </c>
      <c r="C75" s="152">
        <v>2975</v>
      </c>
      <c r="D75" s="152">
        <v>50</v>
      </c>
      <c r="E75" s="152">
        <v>875</v>
      </c>
      <c r="F75" s="152">
        <v>10</v>
      </c>
      <c r="G75" s="152">
        <v>2405</v>
      </c>
      <c r="H75" s="152">
        <v>20</v>
      </c>
      <c r="I75" s="152">
        <v>80</v>
      </c>
    </row>
    <row r="76" spans="1:9" ht="15" customHeight="1" x14ac:dyDescent="0.25">
      <c r="A76" s="192"/>
      <c r="B76" s="151" t="s">
        <v>41</v>
      </c>
      <c r="C76" s="152">
        <v>900</v>
      </c>
      <c r="D76" s="152">
        <v>20</v>
      </c>
      <c r="E76" s="152">
        <v>205</v>
      </c>
      <c r="F76" s="152">
        <v>0</v>
      </c>
      <c r="G76" s="152">
        <v>495</v>
      </c>
      <c r="H76" s="152">
        <v>0</v>
      </c>
      <c r="I76" s="152">
        <v>20</v>
      </c>
    </row>
    <row r="77" spans="1:9" s="16" customFormat="1" ht="15" customHeight="1" x14ac:dyDescent="0.25">
      <c r="A77" s="192"/>
      <c r="B77" s="153" t="s">
        <v>42</v>
      </c>
      <c r="C77" s="154">
        <v>24965</v>
      </c>
      <c r="D77" s="154">
        <v>375</v>
      </c>
      <c r="E77" s="154">
        <v>2215</v>
      </c>
      <c r="F77" s="154">
        <v>15</v>
      </c>
      <c r="G77" s="154">
        <v>5660</v>
      </c>
      <c r="H77" s="154">
        <v>55</v>
      </c>
      <c r="I77" s="154">
        <v>445</v>
      </c>
    </row>
    <row r="78" spans="1:9" ht="15" customHeight="1" x14ac:dyDescent="0.25">
      <c r="A78" s="191" t="s">
        <v>58</v>
      </c>
      <c r="B78" s="146" t="s">
        <v>39</v>
      </c>
      <c r="C78" s="147">
        <v>13750</v>
      </c>
      <c r="D78" s="147">
        <v>180</v>
      </c>
      <c r="E78" s="147">
        <v>1070</v>
      </c>
      <c r="F78" s="147">
        <v>5</v>
      </c>
      <c r="G78" s="147">
        <v>3830</v>
      </c>
      <c r="H78" s="147">
        <v>20</v>
      </c>
      <c r="I78" s="147">
        <v>210</v>
      </c>
    </row>
    <row r="79" spans="1:9" ht="15" customHeight="1" x14ac:dyDescent="0.25">
      <c r="A79" s="191"/>
      <c r="B79" s="146" t="s">
        <v>40</v>
      </c>
      <c r="C79" s="147">
        <v>870</v>
      </c>
      <c r="D79" s="147">
        <v>55</v>
      </c>
      <c r="E79" s="147">
        <v>45</v>
      </c>
      <c r="F79" s="147">
        <v>5</v>
      </c>
      <c r="G79" s="147">
        <v>90</v>
      </c>
      <c r="H79" s="147">
        <v>5</v>
      </c>
      <c r="I79" s="147">
        <v>65</v>
      </c>
    </row>
    <row r="80" spans="1:9" ht="15" customHeight="1" x14ac:dyDescent="0.25">
      <c r="A80" s="191"/>
      <c r="B80" s="146" t="s">
        <v>43</v>
      </c>
      <c r="C80" s="147">
        <v>5370</v>
      </c>
      <c r="D80" s="147">
        <v>350</v>
      </c>
      <c r="E80" s="147">
        <v>1575</v>
      </c>
      <c r="F80" s="147">
        <v>20</v>
      </c>
      <c r="G80" s="147">
        <v>4390</v>
      </c>
      <c r="H80" s="147">
        <v>55</v>
      </c>
      <c r="I80" s="147">
        <v>425</v>
      </c>
    </row>
    <row r="81" spans="1:9" ht="15" customHeight="1" x14ac:dyDescent="0.25">
      <c r="A81" s="191"/>
      <c r="B81" s="148" t="s">
        <v>41</v>
      </c>
      <c r="C81" s="147">
        <v>220</v>
      </c>
      <c r="D81" s="147">
        <v>0</v>
      </c>
      <c r="E81" s="147">
        <v>85</v>
      </c>
      <c r="F81" s="147">
        <v>0</v>
      </c>
      <c r="G81" s="147">
        <v>220</v>
      </c>
      <c r="H81" s="147">
        <v>5</v>
      </c>
      <c r="I81" s="147">
        <v>10</v>
      </c>
    </row>
    <row r="82" spans="1:9" s="16" customFormat="1" ht="15" customHeight="1" x14ac:dyDescent="0.25">
      <c r="A82" s="191"/>
      <c r="B82" s="149" t="s">
        <v>42</v>
      </c>
      <c r="C82" s="150">
        <v>20205</v>
      </c>
      <c r="D82" s="150">
        <v>590</v>
      </c>
      <c r="E82" s="150">
        <v>2775</v>
      </c>
      <c r="F82" s="150">
        <v>30</v>
      </c>
      <c r="G82" s="150">
        <v>8525</v>
      </c>
      <c r="H82" s="150">
        <v>85</v>
      </c>
      <c r="I82" s="150">
        <v>705</v>
      </c>
    </row>
    <row r="83" spans="1:9" ht="15" customHeight="1" x14ac:dyDescent="0.25">
      <c r="A83" s="192" t="s">
        <v>59</v>
      </c>
      <c r="B83" s="151" t="s">
        <v>39</v>
      </c>
      <c r="C83" s="155">
        <v>9665</v>
      </c>
      <c r="D83" s="155">
        <v>270</v>
      </c>
      <c r="E83" s="155">
        <v>815</v>
      </c>
      <c r="F83" s="155">
        <v>15</v>
      </c>
      <c r="G83" s="155">
        <v>1160</v>
      </c>
      <c r="H83" s="155">
        <v>20</v>
      </c>
      <c r="I83" s="155">
        <v>305</v>
      </c>
    </row>
    <row r="84" spans="1:9" ht="15" customHeight="1" x14ac:dyDescent="0.25">
      <c r="A84" s="192"/>
      <c r="B84" s="151" t="s">
        <v>40</v>
      </c>
      <c r="C84" s="152">
        <v>220</v>
      </c>
      <c r="D84" s="152">
        <v>5</v>
      </c>
      <c r="E84" s="152">
        <v>5</v>
      </c>
      <c r="F84" s="152">
        <v>0</v>
      </c>
      <c r="G84" s="152">
        <v>10</v>
      </c>
      <c r="H84" s="152">
        <v>0</v>
      </c>
      <c r="I84" s="152">
        <v>5</v>
      </c>
    </row>
    <row r="85" spans="1:9" ht="15" customHeight="1" x14ac:dyDescent="0.25">
      <c r="A85" s="192"/>
      <c r="B85" s="151" t="s">
        <v>43</v>
      </c>
      <c r="C85" s="152">
        <v>2310</v>
      </c>
      <c r="D85" s="152">
        <v>85</v>
      </c>
      <c r="E85" s="152">
        <v>660</v>
      </c>
      <c r="F85" s="152">
        <v>15</v>
      </c>
      <c r="G85" s="152">
        <v>3080</v>
      </c>
      <c r="H85" s="152">
        <v>75</v>
      </c>
      <c r="I85" s="152">
        <v>175</v>
      </c>
    </row>
    <row r="86" spans="1:9" ht="15" customHeight="1" x14ac:dyDescent="0.25">
      <c r="A86" s="192"/>
      <c r="B86" s="151" t="s">
        <v>41</v>
      </c>
      <c r="C86" s="152">
        <v>120</v>
      </c>
      <c r="D86" s="152">
        <v>10</v>
      </c>
      <c r="E86" s="152">
        <v>45</v>
      </c>
      <c r="F86" s="152">
        <v>0</v>
      </c>
      <c r="G86" s="152">
        <v>90</v>
      </c>
      <c r="H86" s="152">
        <v>0</v>
      </c>
      <c r="I86" s="152">
        <v>10</v>
      </c>
    </row>
    <row r="87" spans="1:9" s="16" customFormat="1" ht="15" customHeight="1" x14ac:dyDescent="0.25">
      <c r="A87" s="192"/>
      <c r="B87" s="153" t="s">
        <v>42</v>
      </c>
      <c r="C87" s="154">
        <v>12320</v>
      </c>
      <c r="D87" s="154">
        <v>365</v>
      </c>
      <c r="E87" s="154">
        <v>1525</v>
      </c>
      <c r="F87" s="154">
        <v>30</v>
      </c>
      <c r="G87" s="154">
        <v>4340</v>
      </c>
      <c r="H87" s="154">
        <v>95</v>
      </c>
      <c r="I87" s="154">
        <v>490</v>
      </c>
    </row>
    <row r="88" spans="1:9" ht="15" customHeight="1" x14ac:dyDescent="0.25">
      <c r="A88" s="191" t="s">
        <v>49</v>
      </c>
      <c r="B88" s="146" t="s">
        <v>39</v>
      </c>
      <c r="C88" s="147">
        <v>8930</v>
      </c>
      <c r="D88" s="147">
        <v>5</v>
      </c>
      <c r="E88" s="147">
        <v>215</v>
      </c>
      <c r="F88" s="147">
        <v>0</v>
      </c>
      <c r="G88" s="147">
        <v>895</v>
      </c>
      <c r="H88" s="147">
        <v>0</v>
      </c>
      <c r="I88" s="147">
        <v>5</v>
      </c>
    </row>
    <row r="89" spans="1:9" ht="15" customHeight="1" x14ac:dyDescent="0.25">
      <c r="A89" s="191"/>
      <c r="B89" s="146" t="s">
        <v>40</v>
      </c>
      <c r="C89" s="147">
        <v>160</v>
      </c>
      <c r="D89" s="147">
        <v>0</v>
      </c>
      <c r="E89" s="147">
        <v>0</v>
      </c>
      <c r="F89" s="147">
        <v>0</v>
      </c>
      <c r="G89" s="147">
        <v>10</v>
      </c>
      <c r="H89" s="147">
        <v>0</v>
      </c>
      <c r="I89" s="147">
        <v>0</v>
      </c>
    </row>
    <row r="90" spans="1:9" ht="15" customHeight="1" x14ac:dyDescent="0.25">
      <c r="A90" s="191"/>
      <c r="B90" s="146" t="s">
        <v>43</v>
      </c>
      <c r="C90" s="147">
        <v>3870</v>
      </c>
      <c r="D90" s="147">
        <v>70</v>
      </c>
      <c r="E90" s="147">
        <v>470</v>
      </c>
      <c r="F90" s="147">
        <v>0</v>
      </c>
      <c r="G90" s="147">
        <v>1505</v>
      </c>
      <c r="H90" s="147">
        <v>0</v>
      </c>
      <c r="I90" s="147">
        <v>70</v>
      </c>
    </row>
    <row r="91" spans="1:9" ht="15" customHeight="1" x14ac:dyDescent="0.25">
      <c r="A91" s="191"/>
      <c r="B91" s="148" t="s">
        <v>41</v>
      </c>
      <c r="C91" s="147">
        <v>1690</v>
      </c>
      <c r="D91" s="147">
        <v>40</v>
      </c>
      <c r="E91" s="147">
        <v>270</v>
      </c>
      <c r="F91" s="147">
        <v>5</v>
      </c>
      <c r="G91" s="147">
        <v>485</v>
      </c>
      <c r="H91" s="147">
        <v>5</v>
      </c>
      <c r="I91" s="147">
        <v>55</v>
      </c>
    </row>
    <row r="92" spans="1:9" s="16" customFormat="1" ht="15" customHeight="1" x14ac:dyDescent="0.25">
      <c r="A92" s="191"/>
      <c r="B92" s="149" t="s">
        <v>42</v>
      </c>
      <c r="C92" s="150">
        <v>14650</v>
      </c>
      <c r="D92" s="150">
        <v>110</v>
      </c>
      <c r="E92" s="150">
        <v>955</v>
      </c>
      <c r="F92" s="150">
        <v>5</v>
      </c>
      <c r="G92" s="150">
        <v>2895</v>
      </c>
      <c r="H92" s="150">
        <v>5</v>
      </c>
      <c r="I92" s="150">
        <v>125</v>
      </c>
    </row>
    <row r="93" spans="1:9" ht="15" customHeight="1" x14ac:dyDescent="0.25">
      <c r="A93" s="192" t="s">
        <v>60</v>
      </c>
      <c r="B93" s="151" t="s">
        <v>39</v>
      </c>
      <c r="C93" s="155">
        <v>36155</v>
      </c>
      <c r="D93" s="155">
        <v>740</v>
      </c>
      <c r="E93" s="155">
        <v>2360</v>
      </c>
      <c r="F93" s="155">
        <v>25</v>
      </c>
      <c r="G93" s="155">
        <v>4005</v>
      </c>
      <c r="H93" s="155">
        <v>45</v>
      </c>
      <c r="I93" s="155">
        <v>815</v>
      </c>
    </row>
    <row r="94" spans="1:9" ht="15" customHeight="1" x14ac:dyDescent="0.25">
      <c r="A94" s="192"/>
      <c r="B94" s="156" t="s">
        <v>40</v>
      </c>
      <c r="C94" s="155">
        <v>4825</v>
      </c>
      <c r="D94" s="155">
        <v>30</v>
      </c>
      <c r="E94" s="155">
        <v>35</v>
      </c>
      <c r="F94" s="155">
        <v>0</v>
      </c>
      <c r="G94" s="155">
        <v>170</v>
      </c>
      <c r="H94" s="155">
        <v>0</v>
      </c>
      <c r="I94" s="155">
        <v>30</v>
      </c>
    </row>
    <row r="95" spans="1:9" ht="15" customHeight="1" x14ac:dyDescent="0.25">
      <c r="A95" s="192"/>
      <c r="B95" s="156" t="s">
        <v>43</v>
      </c>
      <c r="C95" s="155">
        <v>10280</v>
      </c>
      <c r="D95" s="155">
        <v>235</v>
      </c>
      <c r="E95" s="155">
        <v>2490</v>
      </c>
      <c r="F95" s="155">
        <v>50</v>
      </c>
      <c r="G95" s="155">
        <v>8860</v>
      </c>
      <c r="H95" s="155">
        <v>175</v>
      </c>
      <c r="I95" s="155">
        <v>460</v>
      </c>
    </row>
    <row r="96" spans="1:9" ht="15" customHeight="1" x14ac:dyDescent="0.25">
      <c r="A96" s="192"/>
      <c r="B96" s="156" t="s">
        <v>41</v>
      </c>
      <c r="C96" s="155">
        <v>1115</v>
      </c>
      <c r="D96" s="155">
        <v>15</v>
      </c>
      <c r="E96" s="155">
        <v>410</v>
      </c>
      <c r="F96" s="155">
        <v>10</v>
      </c>
      <c r="G96" s="155">
        <v>840</v>
      </c>
      <c r="H96" s="155">
        <v>15</v>
      </c>
      <c r="I96" s="155">
        <v>35</v>
      </c>
    </row>
    <row r="97" spans="1:9" s="16" customFormat="1" ht="15" customHeight="1" x14ac:dyDescent="0.25">
      <c r="A97" s="192"/>
      <c r="B97" s="159" t="s">
        <v>42</v>
      </c>
      <c r="C97" s="157">
        <v>52375</v>
      </c>
      <c r="D97" s="157">
        <v>1020</v>
      </c>
      <c r="E97" s="157">
        <v>5305</v>
      </c>
      <c r="F97" s="157">
        <v>85</v>
      </c>
      <c r="G97" s="157">
        <v>13875</v>
      </c>
      <c r="H97" s="157">
        <v>235</v>
      </c>
      <c r="I97" s="157">
        <v>1340</v>
      </c>
    </row>
    <row r="98" spans="1:9" ht="15" customHeight="1" x14ac:dyDescent="0.25">
      <c r="A98" s="191" t="s">
        <v>51</v>
      </c>
      <c r="B98" s="146" t="s">
        <v>39</v>
      </c>
      <c r="C98" s="147">
        <v>42805</v>
      </c>
      <c r="D98" s="147">
        <v>315</v>
      </c>
      <c r="E98" s="147">
        <v>1405</v>
      </c>
      <c r="F98" s="147">
        <v>5</v>
      </c>
      <c r="G98" s="147">
        <v>2120</v>
      </c>
      <c r="H98" s="147">
        <v>10</v>
      </c>
      <c r="I98" s="147">
        <v>330</v>
      </c>
    </row>
    <row r="99" spans="1:9" ht="15" customHeight="1" x14ac:dyDescent="0.25">
      <c r="A99" s="191"/>
      <c r="B99" s="146" t="s">
        <v>40</v>
      </c>
      <c r="C99" s="147">
        <v>13355</v>
      </c>
      <c r="D99" s="147">
        <v>65</v>
      </c>
      <c r="E99" s="147">
        <v>105</v>
      </c>
      <c r="F99" s="147">
        <v>0</v>
      </c>
      <c r="G99" s="147">
        <v>115</v>
      </c>
      <c r="H99" s="147">
        <v>0</v>
      </c>
      <c r="I99" s="147">
        <v>65</v>
      </c>
    </row>
    <row r="100" spans="1:9" ht="15" customHeight="1" x14ac:dyDescent="0.25">
      <c r="A100" s="191"/>
      <c r="B100" s="146" t="s">
        <v>43</v>
      </c>
      <c r="C100" s="147">
        <v>15655</v>
      </c>
      <c r="D100" s="147">
        <v>215</v>
      </c>
      <c r="E100" s="147">
        <v>885</v>
      </c>
      <c r="F100" s="147">
        <v>15</v>
      </c>
      <c r="G100" s="147">
        <v>2495</v>
      </c>
      <c r="H100" s="147">
        <v>40</v>
      </c>
      <c r="I100" s="147">
        <v>270</v>
      </c>
    </row>
    <row r="101" spans="1:9" ht="15" customHeight="1" x14ac:dyDescent="0.25">
      <c r="A101" s="191"/>
      <c r="B101" s="148" t="s">
        <v>41</v>
      </c>
      <c r="C101" s="147">
        <v>1175</v>
      </c>
      <c r="D101" s="147">
        <v>25</v>
      </c>
      <c r="E101" s="147">
        <v>230</v>
      </c>
      <c r="F101" s="147">
        <v>5</v>
      </c>
      <c r="G101" s="147">
        <v>475</v>
      </c>
      <c r="H101" s="147">
        <v>15</v>
      </c>
      <c r="I101" s="147">
        <v>45</v>
      </c>
    </row>
    <row r="102" spans="1:9" s="16" customFormat="1" ht="15" customHeight="1" x14ac:dyDescent="0.25">
      <c r="A102" s="191"/>
      <c r="B102" s="149" t="s">
        <v>42</v>
      </c>
      <c r="C102" s="150">
        <v>72990</v>
      </c>
      <c r="D102" s="150">
        <v>615</v>
      </c>
      <c r="E102" s="150">
        <v>2625</v>
      </c>
      <c r="F102" s="150">
        <v>25</v>
      </c>
      <c r="G102" s="150">
        <v>5205</v>
      </c>
      <c r="H102" s="150">
        <v>65</v>
      </c>
      <c r="I102" s="150">
        <v>705</v>
      </c>
    </row>
    <row r="103" spans="1:9" ht="15" customHeight="1" x14ac:dyDescent="0.25">
      <c r="A103" s="192" t="s">
        <v>52</v>
      </c>
      <c r="B103" s="151" t="s">
        <v>39</v>
      </c>
      <c r="C103" s="155">
        <v>875</v>
      </c>
      <c r="D103" s="155">
        <v>5</v>
      </c>
      <c r="E103" s="155">
        <v>20</v>
      </c>
      <c r="F103" s="155">
        <v>0</v>
      </c>
      <c r="G103" s="155">
        <v>175</v>
      </c>
      <c r="H103" s="155">
        <v>0</v>
      </c>
      <c r="I103" s="155">
        <v>5</v>
      </c>
    </row>
    <row r="104" spans="1:9" ht="15" customHeight="1" x14ac:dyDescent="0.25">
      <c r="A104" s="192"/>
      <c r="B104" s="151" t="s">
        <v>40</v>
      </c>
      <c r="C104" s="155">
        <v>20</v>
      </c>
      <c r="D104" s="155">
        <v>0</v>
      </c>
      <c r="E104" s="155">
        <v>0</v>
      </c>
      <c r="F104" s="155">
        <v>0</v>
      </c>
      <c r="G104" s="155">
        <v>0</v>
      </c>
      <c r="H104" s="155">
        <v>0</v>
      </c>
      <c r="I104" s="155">
        <v>0</v>
      </c>
    </row>
    <row r="105" spans="1:9" ht="15" customHeight="1" x14ac:dyDescent="0.25">
      <c r="A105" s="192"/>
      <c r="B105" s="151" t="s">
        <v>43</v>
      </c>
      <c r="C105" s="155">
        <v>155</v>
      </c>
      <c r="D105" s="155">
        <v>0</v>
      </c>
      <c r="E105" s="155">
        <v>25</v>
      </c>
      <c r="F105" s="155">
        <v>0</v>
      </c>
      <c r="G105" s="155">
        <v>10</v>
      </c>
      <c r="H105" s="155">
        <v>0</v>
      </c>
      <c r="I105" s="155">
        <v>0</v>
      </c>
    </row>
    <row r="106" spans="1:9" ht="15" customHeight="1" x14ac:dyDescent="0.25">
      <c r="A106" s="192"/>
      <c r="B106" s="151" t="s">
        <v>41</v>
      </c>
      <c r="C106" s="155">
        <v>55</v>
      </c>
      <c r="D106" s="155">
        <v>0</v>
      </c>
      <c r="E106" s="155">
        <v>5</v>
      </c>
      <c r="F106" s="155">
        <v>0</v>
      </c>
      <c r="G106" s="155">
        <v>25</v>
      </c>
      <c r="H106" s="155">
        <v>0</v>
      </c>
      <c r="I106" s="155">
        <v>0</v>
      </c>
    </row>
    <row r="107" spans="1:9" s="16" customFormat="1" ht="15" customHeight="1" x14ac:dyDescent="0.25">
      <c r="A107" s="192"/>
      <c r="B107" s="158" t="s">
        <v>42</v>
      </c>
      <c r="C107" s="157">
        <v>1110</v>
      </c>
      <c r="D107" s="157">
        <v>5</v>
      </c>
      <c r="E107" s="157">
        <v>50</v>
      </c>
      <c r="F107" s="157">
        <v>0</v>
      </c>
      <c r="G107" s="157">
        <v>210</v>
      </c>
      <c r="H107" s="157">
        <v>0</v>
      </c>
      <c r="I107" s="157">
        <v>5</v>
      </c>
    </row>
    <row r="108" spans="1:9" ht="15" customHeight="1" x14ac:dyDescent="0.25">
      <c r="A108" s="194" t="s">
        <v>244</v>
      </c>
      <c r="B108" s="146" t="s">
        <v>39</v>
      </c>
      <c r="C108" s="147">
        <v>292435</v>
      </c>
      <c r="D108" s="147">
        <v>8640</v>
      </c>
      <c r="E108" s="147">
        <v>16455</v>
      </c>
      <c r="F108" s="147">
        <v>385</v>
      </c>
      <c r="G108" s="147">
        <v>37630</v>
      </c>
      <c r="H108" s="147">
        <v>860</v>
      </c>
      <c r="I108" s="147">
        <v>9880</v>
      </c>
    </row>
    <row r="109" spans="1:9" ht="15" customHeight="1" x14ac:dyDescent="0.25">
      <c r="A109" s="194"/>
      <c r="B109" s="146" t="s">
        <v>40</v>
      </c>
      <c r="C109" s="147">
        <v>40850</v>
      </c>
      <c r="D109" s="147">
        <v>660</v>
      </c>
      <c r="E109" s="147">
        <v>830</v>
      </c>
      <c r="F109" s="147">
        <v>10</v>
      </c>
      <c r="G109" s="147">
        <v>3675</v>
      </c>
      <c r="H109" s="147">
        <v>55</v>
      </c>
      <c r="I109" s="147">
        <v>725</v>
      </c>
    </row>
    <row r="110" spans="1:9" ht="15" customHeight="1" x14ac:dyDescent="0.25">
      <c r="A110" s="194"/>
      <c r="B110" s="146" t="s">
        <v>43</v>
      </c>
      <c r="C110" s="147">
        <v>111550</v>
      </c>
      <c r="D110" s="147">
        <v>3495</v>
      </c>
      <c r="E110" s="147">
        <v>16555</v>
      </c>
      <c r="F110" s="147">
        <v>390</v>
      </c>
      <c r="G110" s="147">
        <v>70330</v>
      </c>
      <c r="H110" s="147">
        <v>1750</v>
      </c>
      <c r="I110" s="147">
        <v>5635</v>
      </c>
    </row>
    <row r="111" spans="1:9" ht="15" customHeight="1" x14ac:dyDescent="0.25">
      <c r="A111" s="194"/>
      <c r="B111" s="148" t="s">
        <v>41</v>
      </c>
      <c r="C111" s="147">
        <v>10970</v>
      </c>
      <c r="D111" s="147">
        <v>280</v>
      </c>
      <c r="E111" s="147">
        <v>2425</v>
      </c>
      <c r="F111" s="147">
        <v>40</v>
      </c>
      <c r="G111" s="147">
        <v>5140</v>
      </c>
      <c r="H111" s="147">
        <v>75</v>
      </c>
      <c r="I111" s="147">
        <v>395</v>
      </c>
    </row>
    <row r="112" spans="1:9" s="16" customFormat="1" ht="15" customHeight="1" x14ac:dyDescent="0.25">
      <c r="A112" s="194"/>
      <c r="B112" s="140" t="s">
        <v>245</v>
      </c>
      <c r="C112" s="150">
        <v>455810</v>
      </c>
      <c r="D112" s="150">
        <v>13070</v>
      </c>
      <c r="E112" s="150">
        <v>36265</v>
      </c>
      <c r="F112" s="150">
        <v>820</v>
      </c>
      <c r="G112" s="150">
        <v>116775</v>
      </c>
      <c r="H112" s="150">
        <v>2740</v>
      </c>
      <c r="I112" s="150">
        <v>16630</v>
      </c>
    </row>
    <row r="113" spans="1:9" s="16" customFormat="1" ht="15" customHeight="1" x14ac:dyDescent="0.25">
      <c r="A113" s="195" t="s">
        <v>246</v>
      </c>
      <c r="B113" s="195"/>
      <c r="C113" s="157">
        <v>544100</v>
      </c>
      <c r="D113" s="157">
        <v>45015</v>
      </c>
      <c r="E113" s="157">
        <v>47200</v>
      </c>
      <c r="F113" s="157">
        <v>3230</v>
      </c>
      <c r="G113" s="157">
        <v>151275</v>
      </c>
      <c r="H113" s="157">
        <v>10430</v>
      </c>
      <c r="I113" s="157">
        <v>58670</v>
      </c>
    </row>
    <row r="115" spans="1:9" x14ac:dyDescent="0.25">
      <c r="A115" s="14" t="s">
        <v>247</v>
      </c>
    </row>
    <row r="117" spans="1:9" x14ac:dyDescent="0.25">
      <c r="A117" s="20" t="s">
        <v>22</v>
      </c>
      <c r="B117" s="36"/>
    </row>
  </sheetData>
  <mergeCells count="27">
    <mergeCell ref="A103:A107"/>
    <mergeCell ref="A108:A112"/>
    <mergeCell ref="A113:B113"/>
    <mergeCell ref="A73:A77"/>
    <mergeCell ref="A78:A82"/>
    <mergeCell ref="A83:A87"/>
    <mergeCell ref="A88:A92"/>
    <mergeCell ref="A93:A97"/>
    <mergeCell ref="A98:A102"/>
    <mergeCell ref="I3:I4"/>
    <mergeCell ref="A68:A72"/>
    <mergeCell ref="A12:A16"/>
    <mergeCell ref="A17:A21"/>
    <mergeCell ref="A22:A26"/>
    <mergeCell ref="A27:A31"/>
    <mergeCell ref="A32:A36"/>
    <mergeCell ref="A38:A42"/>
    <mergeCell ref="A43:A47"/>
    <mergeCell ref="A48:A52"/>
    <mergeCell ref="A53:A57"/>
    <mergeCell ref="A58:A62"/>
    <mergeCell ref="A63:A67"/>
    <mergeCell ref="A6:A9"/>
    <mergeCell ref="A3:B3"/>
    <mergeCell ref="C3:D3"/>
    <mergeCell ref="E3:F3"/>
    <mergeCell ref="G3:H3"/>
  </mergeCells>
  <hyperlinks>
    <hyperlink ref="A117:B117" location="Index!A1" display="Back to index" xr:uid="{916EF81A-705B-4EF5-9AF1-28F42E4925E3}"/>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AD7DB-7CC1-49B2-925E-EAD007656C44}">
  <dimension ref="A1:I117"/>
  <sheetViews>
    <sheetView showGridLines="0" zoomScale="98" zoomScaleNormal="98" workbookViewId="0"/>
  </sheetViews>
  <sheetFormatPr defaultColWidth="8.85546875" defaultRowHeight="15" x14ac:dyDescent="0.25"/>
  <cols>
    <col min="1" max="1" width="51.28515625" style="11" customWidth="1"/>
    <col min="2" max="2" width="24.5703125" style="11" customWidth="1"/>
    <col min="3" max="3" width="9.28515625" style="11" customWidth="1"/>
    <col min="4" max="4" width="10" style="11" customWidth="1"/>
    <col min="5" max="5" width="9.5703125" style="11" customWidth="1"/>
    <col min="6" max="6" width="10.140625" style="11" customWidth="1"/>
    <col min="7" max="7" width="9.5703125" style="11" customWidth="1"/>
    <col min="8" max="8" width="10.28515625" style="11" customWidth="1"/>
    <col min="9" max="9" width="9.85546875" style="11" customWidth="1"/>
    <col min="10" max="16384" width="8.85546875" style="11"/>
  </cols>
  <sheetData>
    <row r="1" spans="1:9" s="16" customFormat="1" x14ac:dyDescent="0.25">
      <c r="A1" s="16" t="s">
        <v>314</v>
      </c>
    </row>
    <row r="2" spans="1:9" x14ac:dyDescent="0.25">
      <c r="A2" s="55"/>
      <c r="B2" s="55"/>
      <c r="C2" s="160"/>
      <c r="D2" s="160"/>
      <c r="E2" s="160"/>
      <c r="F2" s="160"/>
      <c r="G2" s="160"/>
      <c r="H2" s="160"/>
      <c r="I2" s="133"/>
    </row>
    <row r="3" spans="1:9" s="16" customFormat="1" ht="16.5" customHeight="1" x14ac:dyDescent="0.25">
      <c r="A3" s="161"/>
      <c r="B3" s="161"/>
      <c r="C3" s="178" t="s">
        <v>63</v>
      </c>
      <c r="D3" s="178"/>
      <c r="E3" s="190" t="s">
        <v>64</v>
      </c>
      <c r="F3" s="190"/>
      <c r="G3" s="178" t="s">
        <v>233</v>
      </c>
      <c r="H3" s="178"/>
      <c r="I3" s="190" t="s">
        <v>248</v>
      </c>
    </row>
    <row r="4" spans="1:9" s="21" customFormat="1" ht="50.25" customHeight="1" x14ac:dyDescent="0.25">
      <c r="A4" s="162"/>
      <c r="B4" s="163"/>
      <c r="C4" s="133" t="s">
        <v>249</v>
      </c>
      <c r="D4" s="133" t="s">
        <v>250</v>
      </c>
      <c r="E4" s="133" t="s">
        <v>249</v>
      </c>
      <c r="F4" s="133" t="s">
        <v>250</v>
      </c>
      <c r="G4" s="133" t="s">
        <v>249</v>
      </c>
      <c r="H4" s="133" t="s">
        <v>250</v>
      </c>
      <c r="I4" s="190"/>
    </row>
    <row r="5" spans="1:9" ht="15" customHeight="1" x14ac:dyDescent="0.25">
      <c r="A5" s="123" t="s">
        <v>251</v>
      </c>
      <c r="B5" s="123"/>
      <c r="C5" s="123"/>
      <c r="D5" s="123"/>
      <c r="E5" s="123"/>
      <c r="F5" s="123"/>
      <c r="G5" s="123"/>
      <c r="H5" s="123"/>
      <c r="I5" s="123"/>
    </row>
    <row r="6" spans="1:9" ht="15" customHeight="1" x14ac:dyDescent="0.25">
      <c r="A6" s="196" t="s">
        <v>61</v>
      </c>
      <c r="B6" s="136" t="s">
        <v>39</v>
      </c>
      <c r="C6" s="137">
        <v>18385</v>
      </c>
      <c r="D6" s="137">
        <v>13755</v>
      </c>
      <c r="E6" s="137">
        <v>1910</v>
      </c>
      <c r="F6" s="137">
        <v>1080</v>
      </c>
      <c r="G6" s="137">
        <v>6525</v>
      </c>
      <c r="H6" s="137">
        <v>3695</v>
      </c>
      <c r="I6" s="137">
        <v>18525</v>
      </c>
    </row>
    <row r="7" spans="1:9" ht="15" customHeight="1" x14ac:dyDescent="0.25">
      <c r="A7" s="196"/>
      <c r="B7" s="138" t="s">
        <v>40</v>
      </c>
      <c r="C7" s="137">
        <v>3745</v>
      </c>
      <c r="D7" s="137">
        <v>2740</v>
      </c>
      <c r="E7" s="137">
        <v>55</v>
      </c>
      <c r="F7" s="137">
        <v>15</v>
      </c>
      <c r="G7" s="137">
        <v>445</v>
      </c>
      <c r="H7" s="137">
        <v>135</v>
      </c>
      <c r="I7" s="137">
        <v>2890</v>
      </c>
    </row>
    <row r="8" spans="1:9" ht="15" customHeight="1" x14ac:dyDescent="0.25">
      <c r="A8" s="196"/>
      <c r="B8" s="164" t="s">
        <v>43</v>
      </c>
      <c r="C8" s="137">
        <v>4020</v>
      </c>
      <c r="D8" s="137">
        <v>3285</v>
      </c>
      <c r="E8" s="137">
        <v>2295</v>
      </c>
      <c r="F8" s="137">
        <v>1690</v>
      </c>
      <c r="G8" s="137">
        <v>9155</v>
      </c>
      <c r="H8" s="137">
        <v>6740</v>
      </c>
      <c r="I8" s="137">
        <v>11710</v>
      </c>
    </row>
    <row r="9" spans="1:9" ht="15" customHeight="1" x14ac:dyDescent="0.25">
      <c r="A9" s="196"/>
      <c r="B9" s="139" t="s">
        <v>41</v>
      </c>
      <c r="C9" s="137">
        <v>1430</v>
      </c>
      <c r="D9" s="137">
        <v>1235</v>
      </c>
      <c r="E9" s="137">
        <v>515</v>
      </c>
      <c r="F9" s="137">
        <v>440</v>
      </c>
      <c r="G9" s="137">
        <v>1615</v>
      </c>
      <c r="H9" s="137">
        <v>1380</v>
      </c>
      <c r="I9" s="137">
        <v>3055</v>
      </c>
    </row>
    <row r="10" spans="1:9" s="25" customFormat="1" ht="15" customHeight="1" x14ac:dyDescent="0.25">
      <c r="A10" s="165" t="s">
        <v>238</v>
      </c>
      <c r="B10" s="165" t="s">
        <v>239</v>
      </c>
      <c r="C10" s="166">
        <v>27580</v>
      </c>
      <c r="D10" s="166">
        <v>21015</v>
      </c>
      <c r="E10" s="166">
        <v>4780</v>
      </c>
      <c r="F10" s="166">
        <v>3230</v>
      </c>
      <c r="G10" s="166">
        <v>17740</v>
      </c>
      <c r="H10" s="166">
        <v>11940</v>
      </c>
      <c r="I10" s="166">
        <v>36185</v>
      </c>
    </row>
    <row r="11" spans="1:9" ht="15" customHeight="1" x14ac:dyDescent="0.25">
      <c r="A11" s="123" t="s">
        <v>252</v>
      </c>
      <c r="B11" s="123"/>
      <c r="C11" s="123"/>
      <c r="D11" s="123"/>
      <c r="E11" s="123"/>
      <c r="F11" s="123"/>
      <c r="G11" s="123"/>
      <c r="H11" s="123"/>
      <c r="I11" s="123"/>
    </row>
    <row r="12" spans="1:9" ht="15" customHeight="1" x14ac:dyDescent="0.25">
      <c r="A12" s="192" t="s">
        <v>45</v>
      </c>
      <c r="B12" s="151" t="s">
        <v>39</v>
      </c>
      <c r="C12" s="155">
        <v>6405</v>
      </c>
      <c r="D12" s="155">
        <v>4180</v>
      </c>
      <c r="E12" s="155">
        <v>600</v>
      </c>
      <c r="F12" s="155">
        <v>325</v>
      </c>
      <c r="G12" s="155">
        <v>1345</v>
      </c>
      <c r="H12" s="155">
        <v>725</v>
      </c>
      <c r="I12" s="155">
        <v>5230</v>
      </c>
    </row>
    <row r="13" spans="1:9" ht="15" customHeight="1" x14ac:dyDescent="0.25">
      <c r="A13" s="192"/>
      <c r="B13" s="151" t="s">
        <v>40</v>
      </c>
      <c r="C13" s="155">
        <v>1340</v>
      </c>
      <c r="D13" s="155">
        <v>730</v>
      </c>
      <c r="E13" s="155">
        <v>65</v>
      </c>
      <c r="F13" s="155">
        <v>45</v>
      </c>
      <c r="G13" s="155">
        <v>135</v>
      </c>
      <c r="H13" s="155">
        <v>90</v>
      </c>
      <c r="I13" s="155">
        <v>870</v>
      </c>
    </row>
    <row r="14" spans="1:9" ht="15" customHeight="1" x14ac:dyDescent="0.25">
      <c r="A14" s="192"/>
      <c r="B14" s="151" t="s">
        <v>43</v>
      </c>
      <c r="C14" s="155">
        <v>4040</v>
      </c>
      <c r="D14" s="155">
        <v>2650</v>
      </c>
      <c r="E14" s="155">
        <v>575</v>
      </c>
      <c r="F14" s="155">
        <v>315</v>
      </c>
      <c r="G14" s="155">
        <v>2810</v>
      </c>
      <c r="H14" s="155">
        <v>1555</v>
      </c>
      <c r="I14" s="155">
        <v>4520</v>
      </c>
    </row>
    <row r="15" spans="1:9" ht="15" customHeight="1" x14ac:dyDescent="0.25">
      <c r="A15" s="192"/>
      <c r="B15" s="151" t="s">
        <v>41</v>
      </c>
      <c r="C15" s="155">
        <v>190</v>
      </c>
      <c r="D15" s="155">
        <v>40</v>
      </c>
      <c r="E15" s="155">
        <v>55</v>
      </c>
      <c r="F15" s="155">
        <v>10</v>
      </c>
      <c r="G15" s="155">
        <v>205</v>
      </c>
      <c r="H15" s="155">
        <v>30</v>
      </c>
      <c r="I15" s="155">
        <v>80</v>
      </c>
    </row>
    <row r="16" spans="1:9" s="16" customFormat="1" ht="15" customHeight="1" x14ac:dyDescent="0.25">
      <c r="A16" s="192"/>
      <c r="B16" s="153" t="s">
        <v>42</v>
      </c>
      <c r="C16" s="157">
        <v>11975</v>
      </c>
      <c r="D16" s="157">
        <v>7600</v>
      </c>
      <c r="E16" s="157">
        <v>1300</v>
      </c>
      <c r="F16" s="157">
        <v>695</v>
      </c>
      <c r="G16" s="157">
        <v>4490</v>
      </c>
      <c r="H16" s="157">
        <v>2400</v>
      </c>
      <c r="I16" s="157">
        <v>10695</v>
      </c>
    </row>
    <row r="17" spans="1:9" ht="15" customHeight="1" x14ac:dyDescent="0.25">
      <c r="A17" s="197" t="s">
        <v>47</v>
      </c>
      <c r="B17" s="146" t="s">
        <v>39</v>
      </c>
      <c r="C17" s="147">
        <v>14420</v>
      </c>
      <c r="D17" s="147">
        <v>7210</v>
      </c>
      <c r="E17" s="147">
        <v>1210</v>
      </c>
      <c r="F17" s="147">
        <v>620</v>
      </c>
      <c r="G17" s="147">
        <v>1530</v>
      </c>
      <c r="H17" s="147">
        <v>785</v>
      </c>
      <c r="I17" s="147">
        <v>8615</v>
      </c>
    </row>
    <row r="18" spans="1:9" ht="15" customHeight="1" x14ac:dyDescent="0.25">
      <c r="A18" s="197"/>
      <c r="B18" s="146" t="s">
        <v>40</v>
      </c>
      <c r="C18" s="147">
        <v>1355</v>
      </c>
      <c r="D18" s="147">
        <v>295</v>
      </c>
      <c r="E18" s="147">
        <v>20</v>
      </c>
      <c r="F18" s="147">
        <v>5</v>
      </c>
      <c r="G18" s="147">
        <v>15</v>
      </c>
      <c r="H18" s="147">
        <v>5</v>
      </c>
      <c r="I18" s="147">
        <v>305</v>
      </c>
    </row>
    <row r="19" spans="1:9" ht="15" customHeight="1" x14ac:dyDescent="0.25">
      <c r="A19" s="197"/>
      <c r="B19" s="146" t="s">
        <v>43</v>
      </c>
      <c r="C19" s="147">
        <v>2465</v>
      </c>
      <c r="D19" s="147">
        <v>1315</v>
      </c>
      <c r="E19" s="147">
        <v>740</v>
      </c>
      <c r="F19" s="147">
        <v>450</v>
      </c>
      <c r="G19" s="147">
        <v>3500</v>
      </c>
      <c r="H19" s="147">
        <v>2120</v>
      </c>
      <c r="I19" s="147">
        <v>3885</v>
      </c>
    </row>
    <row r="20" spans="1:9" ht="15" customHeight="1" x14ac:dyDescent="0.25">
      <c r="A20" s="197"/>
      <c r="B20" s="148" t="s">
        <v>41</v>
      </c>
      <c r="C20" s="147">
        <v>495</v>
      </c>
      <c r="D20" s="147">
        <v>165</v>
      </c>
      <c r="E20" s="147">
        <v>210</v>
      </c>
      <c r="F20" s="147">
        <v>55</v>
      </c>
      <c r="G20" s="147">
        <v>460</v>
      </c>
      <c r="H20" s="147">
        <v>115</v>
      </c>
      <c r="I20" s="147">
        <v>340</v>
      </c>
    </row>
    <row r="21" spans="1:9" s="16" customFormat="1" ht="15" customHeight="1" x14ac:dyDescent="0.25">
      <c r="A21" s="197"/>
      <c r="B21" s="149" t="s">
        <v>42</v>
      </c>
      <c r="C21" s="150">
        <v>18730</v>
      </c>
      <c r="D21" s="150">
        <v>8990</v>
      </c>
      <c r="E21" s="150">
        <v>2180</v>
      </c>
      <c r="F21" s="150">
        <v>1125</v>
      </c>
      <c r="G21" s="150">
        <v>5505</v>
      </c>
      <c r="H21" s="150">
        <v>3025</v>
      </c>
      <c r="I21" s="150">
        <v>13145</v>
      </c>
    </row>
    <row r="22" spans="1:9" ht="15" customHeight="1" x14ac:dyDescent="0.25">
      <c r="A22" s="192" t="s">
        <v>48</v>
      </c>
      <c r="B22" s="151" t="s">
        <v>39</v>
      </c>
      <c r="C22" s="155">
        <v>7190</v>
      </c>
      <c r="D22" s="155">
        <v>685</v>
      </c>
      <c r="E22" s="155">
        <v>370</v>
      </c>
      <c r="F22" s="155">
        <v>15</v>
      </c>
      <c r="G22" s="155">
        <v>1415</v>
      </c>
      <c r="H22" s="155">
        <v>65</v>
      </c>
      <c r="I22" s="155">
        <v>765</v>
      </c>
    </row>
    <row r="23" spans="1:9" ht="15" customHeight="1" x14ac:dyDescent="0.25">
      <c r="A23" s="192"/>
      <c r="B23" s="151" t="s">
        <v>40</v>
      </c>
      <c r="C23" s="155">
        <v>210</v>
      </c>
      <c r="D23" s="155">
        <v>15</v>
      </c>
      <c r="E23" s="155">
        <v>10</v>
      </c>
      <c r="F23" s="155">
        <v>0</v>
      </c>
      <c r="G23" s="155">
        <v>15</v>
      </c>
      <c r="H23" s="155">
        <v>5</v>
      </c>
      <c r="I23" s="155">
        <v>20</v>
      </c>
    </row>
    <row r="24" spans="1:9" ht="15" customHeight="1" x14ac:dyDescent="0.25">
      <c r="A24" s="192"/>
      <c r="B24" s="151" t="s">
        <v>43</v>
      </c>
      <c r="C24" s="155">
        <v>685</v>
      </c>
      <c r="D24" s="155">
        <v>70</v>
      </c>
      <c r="E24" s="155">
        <v>360</v>
      </c>
      <c r="F24" s="155">
        <v>25</v>
      </c>
      <c r="G24" s="155">
        <v>1255</v>
      </c>
      <c r="H24" s="155">
        <v>80</v>
      </c>
      <c r="I24" s="155">
        <v>175</v>
      </c>
    </row>
    <row r="25" spans="1:9" ht="15" customHeight="1" x14ac:dyDescent="0.25">
      <c r="A25" s="192"/>
      <c r="B25" s="151" t="s">
        <v>41</v>
      </c>
      <c r="C25" s="155">
        <v>355</v>
      </c>
      <c r="D25" s="155">
        <v>30</v>
      </c>
      <c r="E25" s="155">
        <v>140</v>
      </c>
      <c r="F25" s="155">
        <v>10</v>
      </c>
      <c r="G25" s="155">
        <v>210</v>
      </c>
      <c r="H25" s="155">
        <v>15</v>
      </c>
      <c r="I25" s="155">
        <v>50</v>
      </c>
    </row>
    <row r="26" spans="1:9" s="16" customFormat="1" ht="15" customHeight="1" x14ac:dyDescent="0.25">
      <c r="A26" s="192"/>
      <c r="B26" s="153" t="s">
        <v>42</v>
      </c>
      <c r="C26" s="157">
        <v>8440</v>
      </c>
      <c r="D26" s="157">
        <v>800</v>
      </c>
      <c r="E26" s="157">
        <v>880</v>
      </c>
      <c r="F26" s="157">
        <v>50</v>
      </c>
      <c r="G26" s="157">
        <v>2895</v>
      </c>
      <c r="H26" s="157">
        <v>165</v>
      </c>
      <c r="I26" s="157">
        <v>1015</v>
      </c>
    </row>
    <row r="27" spans="1:9" ht="15" customHeight="1" x14ac:dyDescent="0.25">
      <c r="A27" s="197" t="s">
        <v>50</v>
      </c>
      <c r="B27" s="146" t="s">
        <v>39</v>
      </c>
      <c r="C27" s="147">
        <v>16195</v>
      </c>
      <c r="D27" s="147">
        <v>1785</v>
      </c>
      <c r="E27" s="147">
        <v>690</v>
      </c>
      <c r="F27" s="147">
        <v>40</v>
      </c>
      <c r="G27" s="147">
        <v>1115</v>
      </c>
      <c r="H27" s="147">
        <v>70</v>
      </c>
      <c r="I27" s="147">
        <v>1895</v>
      </c>
    </row>
    <row r="28" spans="1:9" ht="15" customHeight="1" x14ac:dyDescent="0.25">
      <c r="A28" s="197"/>
      <c r="B28" s="146" t="s">
        <v>40</v>
      </c>
      <c r="C28" s="147">
        <v>660</v>
      </c>
      <c r="D28" s="147">
        <v>65</v>
      </c>
      <c r="E28" s="147">
        <v>45</v>
      </c>
      <c r="F28" s="147">
        <v>5</v>
      </c>
      <c r="G28" s="147">
        <v>30</v>
      </c>
      <c r="H28" s="147">
        <v>5</v>
      </c>
      <c r="I28" s="147">
        <v>75</v>
      </c>
    </row>
    <row r="29" spans="1:9" ht="15" customHeight="1" x14ac:dyDescent="0.25">
      <c r="A29" s="197"/>
      <c r="B29" s="146" t="s">
        <v>43</v>
      </c>
      <c r="C29" s="147">
        <v>2600</v>
      </c>
      <c r="D29" s="147">
        <v>535</v>
      </c>
      <c r="E29" s="147">
        <v>575</v>
      </c>
      <c r="F29" s="147">
        <v>95</v>
      </c>
      <c r="G29" s="147">
        <v>1920</v>
      </c>
      <c r="H29" s="147">
        <v>315</v>
      </c>
      <c r="I29" s="147">
        <v>950</v>
      </c>
    </row>
    <row r="30" spans="1:9" ht="15" customHeight="1" x14ac:dyDescent="0.25">
      <c r="A30" s="197"/>
      <c r="B30" s="148" t="s">
        <v>41</v>
      </c>
      <c r="C30" s="147">
        <v>2100</v>
      </c>
      <c r="D30" s="147">
        <v>305</v>
      </c>
      <c r="E30" s="147">
        <v>485</v>
      </c>
      <c r="F30" s="147">
        <v>50</v>
      </c>
      <c r="G30" s="147">
        <v>800</v>
      </c>
      <c r="H30" s="147">
        <v>80</v>
      </c>
      <c r="I30" s="147">
        <v>435</v>
      </c>
    </row>
    <row r="31" spans="1:9" s="16" customFormat="1" ht="15" customHeight="1" x14ac:dyDescent="0.25">
      <c r="A31" s="197"/>
      <c r="B31" s="149" t="s">
        <v>42</v>
      </c>
      <c r="C31" s="150">
        <v>21560</v>
      </c>
      <c r="D31" s="150">
        <v>2695</v>
      </c>
      <c r="E31" s="150">
        <v>1800</v>
      </c>
      <c r="F31" s="150">
        <v>190</v>
      </c>
      <c r="G31" s="150">
        <v>3865</v>
      </c>
      <c r="H31" s="150">
        <v>470</v>
      </c>
      <c r="I31" s="150">
        <v>3350</v>
      </c>
    </row>
    <row r="32" spans="1:9" ht="15" customHeight="1" x14ac:dyDescent="0.25">
      <c r="A32" s="193" t="s">
        <v>241</v>
      </c>
      <c r="B32" s="151" t="s">
        <v>39</v>
      </c>
      <c r="C32" s="155">
        <v>44210</v>
      </c>
      <c r="D32" s="155">
        <v>13855</v>
      </c>
      <c r="E32" s="155">
        <v>2875</v>
      </c>
      <c r="F32" s="155">
        <v>1005</v>
      </c>
      <c r="G32" s="155">
        <v>5405</v>
      </c>
      <c r="H32" s="155">
        <v>1645</v>
      </c>
      <c r="I32" s="155">
        <v>16505</v>
      </c>
    </row>
    <row r="33" spans="1:9" ht="15" customHeight="1" x14ac:dyDescent="0.25">
      <c r="A33" s="193"/>
      <c r="B33" s="151" t="s">
        <v>40</v>
      </c>
      <c r="C33" s="155">
        <v>3560</v>
      </c>
      <c r="D33" s="155">
        <v>1110</v>
      </c>
      <c r="E33" s="155">
        <v>145</v>
      </c>
      <c r="F33" s="155">
        <v>55</v>
      </c>
      <c r="G33" s="155">
        <v>190</v>
      </c>
      <c r="H33" s="155">
        <v>100</v>
      </c>
      <c r="I33" s="155">
        <v>1265</v>
      </c>
    </row>
    <row r="34" spans="1:9" ht="15" customHeight="1" x14ac:dyDescent="0.25">
      <c r="A34" s="193"/>
      <c r="B34" s="151" t="s">
        <v>43</v>
      </c>
      <c r="C34" s="155">
        <v>9790</v>
      </c>
      <c r="D34" s="155">
        <v>4570</v>
      </c>
      <c r="E34" s="155">
        <v>2250</v>
      </c>
      <c r="F34" s="155">
        <v>885</v>
      </c>
      <c r="G34" s="155">
        <v>9485</v>
      </c>
      <c r="H34" s="155">
        <v>4075</v>
      </c>
      <c r="I34" s="155">
        <v>9530</v>
      </c>
    </row>
    <row r="35" spans="1:9" ht="15" customHeight="1" x14ac:dyDescent="0.25">
      <c r="A35" s="193"/>
      <c r="B35" s="151" t="s">
        <v>41</v>
      </c>
      <c r="C35" s="155">
        <v>3145</v>
      </c>
      <c r="D35" s="155">
        <v>545</v>
      </c>
      <c r="E35" s="155">
        <v>890</v>
      </c>
      <c r="F35" s="155">
        <v>120</v>
      </c>
      <c r="G35" s="155">
        <v>1675</v>
      </c>
      <c r="H35" s="155">
        <v>240</v>
      </c>
      <c r="I35" s="155">
        <v>905</v>
      </c>
    </row>
    <row r="36" spans="1:9" s="16" customFormat="1" ht="15" customHeight="1" x14ac:dyDescent="0.25">
      <c r="A36" s="193"/>
      <c r="B36" s="153" t="s">
        <v>242</v>
      </c>
      <c r="C36" s="157">
        <v>60710</v>
      </c>
      <c r="D36" s="157">
        <v>20080</v>
      </c>
      <c r="E36" s="157">
        <v>6160</v>
      </c>
      <c r="F36" s="157">
        <v>2065</v>
      </c>
      <c r="G36" s="157">
        <v>16760</v>
      </c>
      <c r="H36" s="157">
        <v>6060</v>
      </c>
      <c r="I36" s="157">
        <v>28200</v>
      </c>
    </row>
    <row r="37" spans="1:9" ht="15" customHeight="1" x14ac:dyDescent="0.25">
      <c r="A37" s="123" t="s">
        <v>253</v>
      </c>
      <c r="B37" s="123"/>
      <c r="C37" s="123"/>
      <c r="D37" s="123"/>
      <c r="E37" s="123"/>
      <c r="F37" s="123"/>
      <c r="G37" s="123"/>
      <c r="H37" s="123"/>
      <c r="I37" s="123"/>
    </row>
    <row r="38" spans="1:9" ht="15" customHeight="1" x14ac:dyDescent="0.25">
      <c r="A38" s="198" t="s">
        <v>44</v>
      </c>
      <c r="B38" s="146" t="s">
        <v>39</v>
      </c>
      <c r="C38" s="147">
        <v>2705</v>
      </c>
      <c r="D38" s="147">
        <v>245</v>
      </c>
      <c r="E38" s="147">
        <v>80</v>
      </c>
      <c r="F38" s="147">
        <v>5</v>
      </c>
      <c r="G38" s="147">
        <v>190</v>
      </c>
      <c r="H38" s="147">
        <v>15</v>
      </c>
      <c r="I38" s="147">
        <v>265</v>
      </c>
    </row>
    <row r="39" spans="1:9" ht="15" customHeight="1" x14ac:dyDescent="0.25">
      <c r="A39" s="198"/>
      <c r="B39" s="146" t="s">
        <v>40</v>
      </c>
      <c r="C39" s="147">
        <v>1275</v>
      </c>
      <c r="D39" s="147">
        <v>45</v>
      </c>
      <c r="E39" s="147">
        <v>25</v>
      </c>
      <c r="F39" s="147">
        <v>0</v>
      </c>
      <c r="G39" s="147">
        <v>30</v>
      </c>
      <c r="H39" s="147">
        <v>0</v>
      </c>
      <c r="I39" s="147">
        <v>50</v>
      </c>
    </row>
    <row r="40" spans="1:9" ht="15" customHeight="1" x14ac:dyDescent="0.25">
      <c r="A40" s="198"/>
      <c r="B40" s="146" t="s">
        <v>43</v>
      </c>
      <c r="C40" s="147">
        <v>720</v>
      </c>
      <c r="D40" s="147">
        <v>110</v>
      </c>
      <c r="E40" s="147">
        <v>145</v>
      </c>
      <c r="F40" s="147">
        <v>30</v>
      </c>
      <c r="G40" s="147">
        <v>470</v>
      </c>
      <c r="H40" s="147">
        <v>95</v>
      </c>
      <c r="I40" s="147">
        <v>235</v>
      </c>
    </row>
    <row r="41" spans="1:9" ht="15" customHeight="1" x14ac:dyDescent="0.25">
      <c r="A41" s="198"/>
      <c r="B41" s="167" t="s">
        <v>41</v>
      </c>
      <c r="C41" s="147">
        <v>115</v>
      </c>
      <c r="D41" s="147">
        <v>10</v>
      </c>
      <c r="E41" s="147">
        <v>35</v>
      </c>
      <c r="F41" s="147">
        <v>5</v>
      </c>
      <c r="G41" s="147">
        <v>105</v>
      </c>
      <c r="H41" s="147">
        <v>10</v>
      </c>
      <c r="I41" s="147">
        <v>20</v>
      </c>
    </row>
    <row r="42" spans="1:9" s="16" customFormat="1" ht="15" customHeight="1" x14ac:dyDescent="0.25">
      <c r="A42" s="198"/>
      <c r="B42" s="149" t="s">
        <v>42</v>
      </c>
      <c r="C42" s="150">
        <v>4820</v>
      </c>
      <c r="D42" s="150">
        <v>410</v>
      </c>
      <c r="E42" s="150">
        <v>285</v>
      </c>
      <c r="F42" s="150">
        <v>40</v>
      </c>
      <c r="G42" s="150">
        <v>800</v>
      </c>
      <c r="H42" s="150">
        <v>120</v>
      </c>
      <c r="I42" s="150">
        <v>570</v>
      </c>
    </row>
    <row r="43" spans="1:9" ht="15" customHeight="1" x14ac:dyDescent="0.25">
      <c r="A43" s="192" t="s">
        <v>46</v>
      </c>
      <c r="B43" s="151" t="s">
        <v>39</v>
      </c>
      <c r="C43" s="155">
        <v>41145</v>
      </c>
      <c r="D43" s="155">
        <v>875</v>
      </c>
      <c r="E43" s="155">
        <v>1940</v>
      </c>
      <c r="F43" s="155">
        <v>30</v>
      </c>
      <c r="G43" s="155">
        <v>1890</v>
      </c>
      <c r="H43" s="155">
        <v>30</v>
      </c>
      <c r="I43" s="155">
        <v>935</v>
      </c>
    </row>
    <row r="44" spans="1:9" ht="15" customHeight="1" x14ac:dyDescent="0.25">
      <c r="A44" s="192"/>
      <c r="B44" s="151" t="s">
        <v>40</v>
      </c>
      <c r="C44" s="155">
        <v>2310</v>
      </c>
      <c r="D44" s="155">
        <v>20</v>
      </c>
      <c r="E44" s="155">
        <v>55</v>
      </c>
      <c r="F44" s="155">
        <v>0</v>
      </c>
      <c r="G44" s="155">
        <v>45</v>
      </c>
      <c r="H44" s="155">
        <v>0</v>
      </c>
      <c r="I44" s="155">
        <v>20</v>
      </c>
    </row>
    <row r="45" spans="1:9" ht="15" customHeight="1" x14ac:dyDescent="0.25">
      <c r="A45" s="192"/>
      <c r="B45" s="151" t="s">
        <v>43</v>
      </c>
      <c r="C45" s="155">
        <v>8385</v>
      </c>
      <c r="D45" s="155">
        <v>225</v>
      </c>
      <c r="E45" s="155">
        <v>1100</v>
      </c>
      <c r="F45" s="155">
        <v>25</v>
      </c>
      <c r="G45" s="155">
        <v>2215</v>
      </c>
      <c r="H45" s="155">
        <v>45</v>
      </c>
      <c r="I45" s="155">
        <v>295</v>
      </c>
    </row>
    <row r="46" spans="1:9" ht="15" customHeight="1" x14ac:dyDescent="0.25">
      <c r="A46" s="192"/>
      <c r="B46" s="151" t="s">
        <v>41</v>
      </c>
      <c r="C46" s="155">
        <v>2580</v>
      </c>
      <c r="D46" s="155">
        <v>95</v>
      </c>
      <c r="E46" s="155">
        <v>480</v>
      </c>
      <c r="F46" s="155">
        <v>25</v>
      </c>
      <c r="G46" s="155">
        <v>740</v>
      </c>
      <c r="H46" s="155">
        <v>40</v>
      </c>
      <c r="I46" s="155">
        <v>160</v>
      </c>
    </row>
    <row r="47" spans="1:9" s="16" customFormat="1" ht="15" customHeight="1" x14ac:dyDescent="0.25">
      <c r="A47" s="192"/>
      <c r="B47" s="158" t="s">
        <v>42</v>
      </c>
      <c r="C47" s="157">
        <v>54420</v>
      </c>
      <c r="D47" s="157">
        <v>1220</v>
      </c>
      <c r="E47" s="157">
        <v>3570</v>
      </c>
      <c r="F47" s="157">
        <v>80</v>
      </c>
      <c r="G47" s="157">
        <v>4895</v>
      </c>
      <c r="H47" s="157">
        <v>115</v>
      </c>
      <c r="I47" s="157">
        <v>1410</v>
      </c>
    </row>
    <row r="48" spans="1:9" ht="15" customHeight="1" x14ac:dyDescent="0.25">
      <c r="A48" s="198" t="s">
        <v>53</v>
      </c>
      <c r="B48" s="146" t="s">
        <v>39</v>
      </c>
      <c r="C48" s="147">
        <v>40420</v>
      </c>
      <c r="D48" s="147">
        <v>1770</v>
      </c>
      <c r="E48" s="147">
        <v>4635</v>
      </c>
      <c r="F48" s="147">
        <v>180</v>
      </c>
      <c r="G48" s="147">
        <v>18320</v>
      </c>
      <c r="H48" s="147">
        <v>705</v>
      </c>
      <c r="I48" s="147">
        <v>2655</v>
      </c>
    </row>
    <row r="49" spans="1:9" ht="15" customHeight="1" x14ac:dyDescent="0.25">
      <c r="A49" s="198"/>
      <c r="B49" s="146" t="s">
        <v>40</v>
      </c>
      <c r="C49" s="147">
        <v>4865</v>
      </c>
      <c r="D49" s="147">
        <v>255</v>
      </c>
      <c r="E49" s="147">
        <v>185</v>
      </c>
      <c r="F49" s="147">
        <v>5</v>
      </c>
      <c r="G49" s="147">
        <v>850</v>
      </c>
      <c r="H49" s="147">
        <v>20</v>
      </c>
      <c r="I49" s="147">
        <v>275</v>
      </c>
    </row>
    <row r="50" spans="1:9" ht="15" customHeight="1" x14ac:dyDescent="0.25">
      <c r="A50" s="198"/>
      <c r="B50" s="146" t="s">
        <v>43</v>
      </c>
      <c r="C50" s="147">
        <v>16240</v>
      </c>
      <c r="D50" s="147">
        <v>1625</v>
      </c>
      <c r="E50" s="147">
        <v>5355</v>
      </c>
      <c r="F50" s="147">
        <v>345</v>
      </c>
      <c r="G50" s="147">
        <v>36200</v>
      </c>
      <c r="H50" s="147">
        <v>2320</v>
      </c>
      <c r="I50" s="147">
        <v>4285</v>
      </c>
    </row>
    <row r="51" spans="1:9" ht="15" customHeight="1" x14ac:dyDescent="0.25">
      <c r="A51" s="198"/>
      <c r="B51" s="148" t="s">
        <v>41</v>
      </c>
      <c r="C51" s="147">
        <v>495</v>
      </c>
      <c r="D51" s="147">
        <v>25</v>
      </c>
      <c r="E51" s="147">
        <v>150</v>
      </c>
      <c r="F51" s="147">
        <v>0</v>
      </c>
      <c r="G51" s="147">
        <v>645</v>
      </c>
      <c r="H51" s="147">
        <v>10</v>
      </c>
      <c r="I51" s="147">
        <v>35</v>
      </c>
    </row>
    <row r="52" spans="1:9" s="16" customFormat="1" ht="15" customHeight="1" x14ac:dyDescent="0.25">
      <c r="A52" s="198"/>
      <c r="B52" s="149" t="s">
        <v>42</v>
      </c>
      <c r="C52" s="150">
        <v>62020</v>
      </c>
      <c r="D52" s="150">
        <v>3670</v>
      </c>
      <c r="E52" s="150">
        <v>10320</v>
      </c>
      <c r="F52" s="150">
        <v>530</v>
      </c>
      <c r="G52" s="150">
        <v>56015</v>
      </c>
      <c r="H52" s="150">
        <v>3055</v>
      </c>
      <c r="I52" s="150">
        <v>7250</v>
      </c>
    </row>
    <row r="53" spans="1:9" ht="15" customHeight="1" x14ac:dyDescent="0.25">
      <c r="A53" s="192" t="s">
        <v>54</v>
      </c>
      <c r="B53" s="151" t="s">
        <v>39</v>
      </c>
      <c r="C53" s="155">
        <v>3610</v>
      </c>
      <c r="D53" s="155">
        <v>270</v>
      </c>
      <c r="E53" s="155">
        <v>30</v>
      </c>
      <c r="F53" s="155">
        <v>0</v>
      </c>
      <c r="G53" s="155">
        <v>85</v>
      </c>
      <c r="H53" s="155">
        <v>0</v>
      </c>
      <c r="I53" s="155">
        <v>270</v>
      </c>
    </row>
    <row r="54" spans="1:9" ht="15" customHeight="1" x14ac:dyDescent="0.25">
      <c r="A54" s="192"/>
      <c r="B54" s="151" t="s">
        <v>40</v>
      </c>
      <c r="C54" s="155">
        <v>845</v>
      </c>
      <c r="D54" s="155">
        <v>45</v>
      </c>
      <c r="E54" s="155">
        <v>115</v>
      </c>
      <c r="F54" s="155">
        <v>0</v>
      </c>
      <c r="G54" s="155">
        <v>115</v>
      </c>
      <c r="H54" s="155">
        <v>0</v>
      </c>
      <c r="I54" s="155">
        <v>50</v>
      </c>
    </row>
    <row r="55" spans="1:9" ht="15" customHeight="1" x14ac:dyDescent="0.25">
      <c r="A55" s="192"/>
      <c r="B55" s="151" t="s">
        <v>43</v>
      </c>
      <c r="C55" s="155">
        <v>150</v>
      </c>
      <c r="D55" s="155">
        <v>10</v>
      </c>
      <c r="E55" s="155">
        <v>5</v>
      </c>
      <c r="F55" s="155">
        <v>0</v>
      </c>
      <c r="G55" s="155">
        <v>0</v>
      </c>
      <c r="H55" s="155">
        <v>0</v>
      </c>
      <c r="I55" s="155">
        <v>10</v>
      </c>
    </row>
    <row r="56" spans="1:9" ht="15" customHeight="1" x14ac:dyDescent="0.25">
      <c r="A56" s="192"/>
      <c r="B56" s="151" t="s">
        <v>41</v>
      </c>
      <c r="C56" s="155">
        <v>5</v>
      </c>
      <c r="D56" s="155">
        <v>0</v>
      </c>
      <c r="E56" s="155">
        <v>0</v>
      </c>
      <c r="F56" s="155">
        <v>0</v>
      </c>
      <c r="G56" s="155">
        <v>0</v>
      </c>
      <c r="H56" s="155">
        <v>0</v>
      </c>
      <c r="I56" s="155">
        <v>0</v>
      </c>
    </row>
    <row r="57" spans="1:9" s="16" customFormat="1" ht="15" customHeight="1" x14ac:dyDescent="0.25">
      <c r="A57" s="192"/>
      <c r="B57" s="158" t="s">
        <v>42</v>
      </c>
      <c r="C57" s="157">
        <v>4605</v>
      </c>
      <c r="D57" s="157">
        <v>330</v>
      </c>
      <c r="E57" s="157">
        <v>150</v>
      </c>
      <c r="F57" s="157">
        <v>0</v>
      </c>
      <c r="G57" s="157">
        <v>205</v>
      </c>
      <c r="H57" s="157">
        <v>0</v>
      </c>
      <c r="I57" s="157">
        <v>330</v>
      </c>
    </row>
    <row r="58" spans="1:9" ht="15" customHeight="1" x14ac:dyDescent="0.25">
      <c r="A58" s="198" t="s">
        <v>55</v>
      </c>
      <c r="B58" s="146" t="s">
        <v>39</v>
      </c>
      <c r="C58" s="147">
        <v>36750</v>
      </c>
      <c r="D58" s="147">
        <v>3495</v>
      </c>
      <c r="E58" s="147">
        <v>2220</v>
      </c>
      <c r="F58" s="147">
        <v>275</v>
      </c>
      <c r="G58" s="147">
        <v>3115</v>
      </c>
      <c r="H58" s="147">
        <v>385</v>
      </c>
      <c r="I58" s="147">
        <v>4155</v>
      </c>
    </row>
    <row r="59" spans="1:9" ht="15" customHeight="1" x14ac:dyDescent="0.25">
      <c r="A59" s="198"/>
      <c r="B59" s="146" t="s">
        <v>40</v>
      </c>
      <c r="C59" s="147">
        <v>2210</v>
      </c>
      <c r="D59" s="147">
        <v>75</v>
      </c>
      <c r="E59" s="147">
        <v>85</v>
      </c>
      <c r="F59" s="147">
        <v>0</v>
      </c>
      <c r="G59" s="147">
        <v>410</v>
      </c>
      <c r="H59" s="147">
        <v>10</v>
      </c>
      <c r="I59" s="147">
        <v>85</v>
      </c>
    </row>
    <row r="60" spans="1:9" ht="15" customHeight="1" x14ac:dyDescent="0.25">
      <c r="A60" s="198"/>
      <c r="B60" s="146" t="s">
        <v>43</v>
      </c>
      <c r="C60" s="147">
        <v>5200</v>
      </c>
      <c r="D60" s="147">
        <v>390</v>
      </c>
      <c r="E60" s="147">
        <v>1370</v>
      </c>
      <c r="F60" s="147">
        <v>175</v>
      </c>
      <c r="G60" s="147">
        <v>4525</v>
      </c>
      <c r="H60" s="147">
        <v>570</v>
      </c>
      <c r="I60" s="147">
        <v>1130</v>
      </c>
    </row>
    <row r="61" spans="1:9" ht="15" customHeight="1" x14ac:dyDescent="0.25">
      <c r="A61" s="198"/>
      <c r="B61" s="148" t="s">
        <v>41</v>
      </c>
      <c r="C61" s="147">
        <v>560</v>
      </c>
      <c r="D61" s="147">
        <v>25</v>
      </c>
      <c r="E61" s="147">
        <v>135</v>
      </c>
      <c r="F61" s="147">
        <v>10</v>
      </c>
      <c r="G61" s="147">
        <v>175</v>
      </c>
      <c r="H61" s="147">
        <v>10</v>
      </c>
      <c r="I61" s="147">
        <v>45</v>
      </c>
    </row>
    <row r="62" spans="1:9" s="16" customFormat="1" ht="15" customHeight="1" x14ac:dyDescent="0.25">
      <c r="A62" s="198"/>
      <c r="B62" s="149" t="s">
        <v>42</v>
      </c>
      <c r="C62" s="150">
        <v>44720</v>
      </c>
      <c r="D62" s="150">
        <v>3980</v>
      </c>
      <c r="E62" s="150">
        <v>3810</v>
      </c>
      <c r="F62" s="150">
        <v>460</v>
      </c>
      <c r="G62" s="150">
        <v>8225</v>
      </c>
      <c r="H62" s="150">
        <v>975</v>
      </c>
      <c r="I62" s="150">
        <v>5415</v>
      </c>
    </row>
    <row r="63" spans="1:9" ht="15" customHeight="1" x14ac:dyDescent="0.25">
      <c r="A63" s="192" t="s">
        <v>23</v>
      </c>
      <c r="B63" s="151" t="s">
        <v>39</v>
      </c>
      <c r="C63" s="155">
        <v>18370</v>
      </c>
      <c r="D63" s="155">
        <v>80</v>
      </c>
      <c r="E63" s="155">
        <v>115</v>
      </c>
      <c r="F63" s="155">
        <v>0</v>
      </c>
      <c r="G63" s="155">
        <v>135</v>
      </c>
      <c r="H63" s="155">
        <v>0</v>
      </c>
      <c r="I63" s="155">
        <v>80</v>
      </c>
    </row>
    <row r="64" spans="1:9" ht="15" customHeight="1" x14ac:dyDescent="0.25">
      <c r="A64" s="192"/>
      <c r="B64" s="151" t="s">
        <v>40</v>
      </c>
      <c r="C64" s="155">
        <v>8360</v>
      </c>
      <c r="D64" s="155">
        <v>40</v>
      </c>
      <c r="E64" s="155">
        <v>60</v>
      </c>
      <c r="F64" s="155">
        <v>0</v>
      </c>
      <c r="G64" s="155">
        <v>130</v>
      </c>
      <c r="H64" s="155">
        <v>0</v>
      </c>
      <c r="I64" s="155">
        <v>40</v>
      </c>
    </row>
    <row r="65" spans="1:9" ht="15" customHeight="1" x14ac:dyDescent="0.25">
      <c r="A65" s="192"/>
      <c r="B65" s="151" t="s">
        <v>43</v>
      </c>
      <c r="C65" s="155">
        <v>36855</v>
      </c>
      <c r="D65" s="155">
        <v>180</v>
      </c>
      <c r="E65" s="155">
        <v>1120</v>
      </c>
      <c r="F65" s="155">
        <v>5</v>
      </c>
      <c r="G65" s="155">
        <v>2845</v>
      </c>
      <c r="H65" s="155">
        <v>15</v>
      </c>
      <c r="I65" s="155">
        <v>200</v>
      </c>
    </row>
    <row r="66" spans="1:9" ht="15" customHeight="1" x14ac:dyDescent="0.25">
      <c r="A66" s="192"/>
      <c r="B66" s="151" t="s">
        <v>41</v>
      </c>
      <c r="C66" s="155">
        <v>775</v>
      </c>
      <c r="D66" s="155">
        <v>10</v>
      </c>
      <c r="E66" s="155">
        <v>105</v>
      </c>
      <c r="F66" s="155">
        <v>0</v>
      </c>
      <c r="G66" s="155">
        <v>330</v>
      </c>
      <c r="H66" s="155">
        <v>5</v>
      </c>
      <c r="I66" s="155">
        <v>20</v>
      </c>
    </row>
    <row r="67" spans="1:9" s="16" customFormat="1" ht="15" customHeight="1" x14ac:dyDescent="0.25">
      <c r="A67" s="192"/>
      <c r="B67" s="158" t="s">
        <v>42</v>
      </c>
      <c r="C67" s="157">
        <v>64360</v>
      </c>
      <c r="D67" s="157">
        <v>310</v>
      </c>
      <c r="E67" s="157">
        <v>1400</v>
      </c>
      <c r="F67" s="157">
        <v>10</v>
      </c>
      <c r="G67" s="157">
        <v>3440</v>
      </c>
      <c r="H67" s="157">
        <v>20</v>
      </c>
      <c r="I67" s="157">
        <v>340</v>
      </c>
    </row>
    <row r="68" spans="1:9" ht="15" customHeight="1" x14ac:dyDescent="0.25">
      <c r="A68" s="198" t="s">
        <v>56</v>
      </c>
      <c r="B68" s="146" t="s">
        <v>39</v>
      </c>
      <c r="C68" s="147">
        <v>17025</v>
      </c>
      <c r="D68" s="147">
        <v>325</v>
      </c>
      <c r="E68" s="147">
        <v>525</v>
      </c>
      <c r="F68" s="147">
        <v>10</v>
      </c>
      <c r="G68" s="147">
        <v>615</v>
      </c>
      <c r="H68" s="147">
        <v>15</v>
      </c>
      <c r="I68" s="147">
        <v>350</v>
      </c>
    </row>
    <row r="69" spans="1:9" ht="15" customHeight="1" x14ac:dyDescent="0.25">
      <c r="A69" s="198"/>
      <c r="B69" s="146" t="s">
        <v>40</v>
      </c>
      <c r="C69" s="147">
        <v>685</v>
      </c>
      <c r="D69" s="147">
        <v>25</v>
      </c>
      <c r="E69" s="147">
        <v>10</v>
      </c>
      <c r="F69" s="147">
        <v>0</v>
      </c>
      <c r="G69" s="147">
        <v>30</v>
      </c>
      <c r="H69" s="147">
        <v>0</v>
      </c>
      <c r="I69" s="147">
        <v>25</v>
      </c>
    </row>
    <row r="70" spans="1:9" ht="15" customHeight="1" x14ac:dyDescent="0.25">
      <c r="A70" s="198"/>
      <c r="B70" s="146" t="s">
        <v>43</v>
      </c>
      <c r="C70" s="147">
        <v>3380</v>
      </c>
      <c r="D70" s="147">
        <v>75</v>
      </c>
      <c r="E70" s="147">
        <v>480</v>
      </c>
      <c r="F70" s="147">
        <v>10</v>
      </c>
      <c r="G70" s="147">
        <v>1325</v>
      </c>
      <c r="H70" s="147">
        <v>20</v>
      </c>
      <c r="I70" s="147">
        <v>105</v>
      </c>
    </row>
    <row r="71" spans="1:9" ht="15" customHeight="1" x14ac:dyDescent="0.25">
      <c r="A71" s="198"/>
      <c r="B71" s="148" t="s">
        <v>41</v>
      </c>
      <c r="C71" s="147">
        <v>1160</v>
      </c>
      <c r="D71" s="147">
        <v>15</v>
      </c>
      <c r="E71" s="147">
        <v>265</v>
      </c>
      <c r="F71" s="147">
        <v>10</v>
      </c>
      <c r="G71" s="147">
        <v>515</v>
      </c>
      <c r="H71" s="147">
        <v>20</v>
      </c>
      <c r="I71" s="147">
        <v>45</v>
      </c>
    </row>
    <row r="72" spans="1:9" s="16" customFormat="1" ht="15" customHeight="1" x14ac:dyDescent="0.25">
      <c r="A72" s="198"/>
      <c r="B72" s="149" t="s">
        <v>42</v>
      </c>
      <c r="C72" s="150">
        <v>22250</v>
      </c>
      <c r="D72" s="150">
        <v>445</v>
      </c>
      <c r="E72" s="150">
        <v>1280</v>
      </c>
      <c r="F72" s="150">
        <v>30</v>
      </c>
      <c r="G72" s="150">
        <v>2490</v>
      </c>
      <c r="H72" s="150">
        <v>50</v>
      </c>
      <c r="I72" s="150">
        <v>525</v>
      </c>
    </row>
    <row r="73" spans="1:9" ht="15" customHeight="1" x14ac:dyDescent="0.25">
      <c r="A73" s="192" t="s">
        <v>57</v>
      </c>
      <c r="B73" s="151" t="s">
        <v>39</v>
      </c>
      <c r="C73" s="155">
        <v>20235</v>
      </c>
      <c r="D73" s="155">
        <v>320</v>
      </c>
      <c r="E73" s="155">
        <v>1025</v>
      </c>
      <c r="F73" s="155">
        <v>15</v>
      </c>
      <c r="G73" s="155">
        <v>1095</v>
      </c>
      <c r="H73" s="155">
        <v>15</v>
      </c>
      <c r="I73" s="155">
        <v>350</v>
      </c>
    </row>
    <row r="74" spans="1:9" ht="15" customHeight="1" x14ac:dyDescent="0.25">
      <c r="A74" s="192"/>
      <c r="B74" s="151" t="s">
        <v>40</v>
      </c>
      <c r="C74" s="155">
        <v>855</v>
      </c>
      <c r="D74" s="155">
        <v>10</v>
      </c>
      <c r="E74" s="155">
        <v>105</v>
      </c>
      <c r="F74" s="155">
        <v>0</v>
      </c>
      <c r="G74" s="155">
        <v>1665</v>
      </c>
      <c r="H74" s="155">
        <v>25</v>
      </c>
      <c r="I74" s="155">
        <v>35</v>
      </c>
    </row>
    <row r="75" spans="1:9" ht="15" customHeight="1" x14ac:dyDescent="0.25">
      <c r="A75" s="192"/>
      <c r="B75" s="151" t="s">
        <v>43</v>
      </c>
      <c r="C75" s="155">
        <v>2975</v>
      </c>
      <c r="D75" s="155">
        <v>55</v>
      </c>
      <c r="E75" s="155">
        <v>875</v>
      </c>
      <c r="F75" s="155">
        <v>25</v>
      </c>
      <c r="G75" s="155">
        <v>2405</v>
      </c>
      <c r="H75" s="155">
        <v>65</v>
      </c>
      <c r="I75" s="155">
        <v>145</v>
      </c>
    </row>
    <row r="76" spans="1:9" ht="15" customHeight="1" x14ac:dyDescent="0.25">
      <c r="A76" s="192"/>
      <c r="B76" s="151" t="s">
        <v>41</v>
      </c>
      <c r="C76" s="155">
        <v>900</v>
      </c>
      <c r="D76" s="155">
        <v>20</v>
      </c>
      <c r="E76" s="155">
        <v>205</v>
      </c>
      <c r="F76" s="155">
        <v>0</v>
      </c>
      <c r="G76" s="155">
        <v>495</v>
      </c>
      <c r="H76" s="155">
        <v>5</v>
      </c>
      <c r="I76" s="155">
        <v>25</v>
      </c>
    </row>
    <row r="77" spans="1:9" s="16" customFormat="1" ht="15" customHeight="1" x14ac:dyDescent="0.25">
      <c r="A77" s="192"/>
      <c r="B77" s="158" t="s">
        <v>42</v>
      </c>
      <c r="C77" s="157">
        <v>24965</v>
      </c>
      <c r="D77" s="157">
        <v>410</v>
      </c>
      <c r="E77" s="157">
        <v>2215</v>
      </c>
      <c r="F77" s="157">
        <v>40</v>
      </c>
      <c r="G77" s="157">
        <v>5660</v>
      </c>
      <c r="H77" s="157">
        <v>110</v>
      </c>
      <c r="I77" s="157">
        <v>560</v>
      </c>
    </row>
    <row r="78" spans="1:9" ht="15" customHeight="1" x14ac:dyDescent="0.25">
      <c r="A78" s="191" t="s">
        <v>58</v>
      </c>
      <c r="B78" s="146" t="s">
        <v>39</v>
      </c>
      <c r="C78" s="147">
        <v>13750</v>
      </c>
      <c r="D78" s="147">
        <v>185</v>
      </c>
      <c r="E78" s="147">
        <v>1070</v>
      </c>
      <c r="F78" s="147">
        <v>15</v>
      </c>
      <c r="G78" s="147">
        <v>3830</v>
      </c>
      <c r="H78" s="147">
        <v>55</v>
      </c>
      <c r="I78" s="147">
        <v>260</v>
      </c>
    </row>
    <row r="79" spans="1:9" ht="15" customHeight="1" x14ac:dyDescent="0.25">
      <c r="A79" s="191"/>
      <c r="B79" s="146" t="s">
        <v>40</v>
      </c>
      <c r="C79" s="147">
        <v>870</v>
      </c>
      <c r="D79" s="147">
        <v>55</v>
      </c>
      <c r="E79" s="147">
        <v>45</v>
      </c>
      <c r="F79" s="147">
        <v>5</v>
      </c>
      <c r="G79" s="147">
        <v>90</v>
      </c>
      <c r="H79" s="147">
        <v>10</v>
      </c>
      <c r="I79" s="147">
        <v>70</v>
      </c>
    </row>
    <row r="80" spans="1:9" ht="15" customHeight="1" x14ac:dyDescent="0.25">
      <c r="A80" s="191"/>
      <c r="B80" s="146" t="s">
        <v>43</v>
      </c>
      <c r="C80" s="147">
        <v>5370</v>
      </c>
      <c r="D80" s="147">
        <v>365</v>
      </c>
      <c r="E80" s="147">
        <v>1575</v>
      </c>
      <c r="F80" s="147">
        <v>40</v>
      </c>
      <c r="G80" s="147">
        <v>4390</v>
      </c>
      <c r="H80" s="147">
        <v>115</v>
      </c>
      <c r="I80" s="147">
        <v>520</v>
      </c>
    </row>
    <row r="81" spans="1:9" ht="15" customHeight="1" x14ac:dyDescent="0.25">
      <c r="A81" s="191"/>
      <c r="B81" s="148" t="s">
        <v>41</v>
      </c>
      <c r="C81" s="147">
        <v>220</v>
      </c>
      <c r="D81" s="147">
        <v>0</v>
      </c>
      <c r="E81" s="147">
        <v>85</v>
      </c>
      <c r="F81" s="147">
        <v>0</v>
      </c>
      <c r="G81" s="147">
        <v>220</v>
      </c>
      <c r="H81" s="147">
        <v>5</v>
      </c>
      <c r="I81" s="147">
        <v>10</v>
      </c>
    </row>
    <row r="82" spans="1:9" s="16" customFormat="1" ht="15" customHeight="1" x14ac:dyDescent="0.25">
      <c r="A82" s="191"/>
      <c r="B82" s="149" t="s">
        <v>42</v>
      </c>
      <c r="C82" s="150">
        <v>20205</v>
      </c>
      <c r="D82" s="150">
        <v>610</v>
      </c>
      <c r="E82" s="150">
        <v>2775</v>
      </c>
      <c r="F82" s="150">
        <v>65</v>
      </c>
      <c r="G82" s="150">
        <v>8525</v>
      </c>
      <c r="H82" s="150">
        <v>190</v>
      </c>
      <c r="I82" s="150">
        <v>865</v>
      </c>
    </row>
    <row r="83" spans="1:9" ht="15" customHeight="1" x14ac:dyDescent="0.25">
      <c r="A83" s="192" t="s">
        <v>59</v>
      </c>
      <c r="B83" s="151" t="s">
        <v>39</v>
      </c>
      <c r="C83" s="155">
        <v>9665</v>
      </c>
      <c r="D83" s="155">
        <v>275</v>
      </c>
      <c r="E83" s="155">
        <v>815</v>
      </c>
      <c r="F83" s="155">
        <v>25</v>
      </c>
      <c r="G83" s="155">
        <v>1160</v>
      </c>
      <c r="H83" s="155">
        <v>40</v>
      </c>
      <c r="I83" s="155">
        <v>345</v>
      </c>
    </row>
    <row r="84" spans="1:9" ht="15" customHeight="1" x14ac:dyDescent="0.25">
      <c r="A84" s="192"/>
      <c r="B84" s="151" t="s">
        <v>40</v>
      </c>
      <c r="C84" s="155">
        <v>220</v>
      </c>
      <c r="D84" s="155">
        <v>5</v>
      </c>
      <c r="E84" s="155">
        <v>5</v>
      </c>
      <c r="F84" s="155">
        <v>0</v>
      </c>
      <c r="G84" s="155">
        <v>10</v>
      </c>
      <c r="H84" s="155">
        <v>0</v>
      </c>
      <c r="I84" s="155">
        <v>5</v>
      </c>
    </row>
    <row r="85" spans="1:9" ht="15" customHeight="1" x14ac:dyDescent="0.25">
      <c r="A85" s="192"/>
      <c r="B85" s="151" t="s">
        <v>43</v>
      </c>
      <c r="C85" s="155">
        <v>2310</v>
      </c>
      <c r="D85" s="155">
        <v>90</v>
      </c>
      <c r="E85" s="155">
        <v>660</v>
      </c>
      <c r="F85" s="155">
        <v>25</v>
      </c>
      <c r="G85" s="155">
        <v>3080</v>
      </c>
      <c r="H85" s="155">
        <v>110</v>
      </c>
      <c r="I85" s="155">
        <v>220</v>
      </c>
    </row>
    <row r="86" spans="1:9" ht="15" customHeight="1" x14ac:dyDescent="0.25">
      <c r="A86" s="192"/>
      <c r="B86" s="151" t="s">
        <v>41</v>
      </c>
      <c r="C86" s="155">
        <v>120</v>
      </c>
      <c r="D86" s="155">
        <v>10</v>
      </c>
      <c r="E86" s="155">
        <v>45</v>
      </c>
      <c r="F86" s="155">
        <v>0</v>
      </c>
      <c r="G86" s="155">
        <v>90</v>
      </c>
      <c r="H86" s="155">
        <v>0</v>
      </c>
      <c r="I86" s="155">
        <v>10</v>
      </c>
    </row>
    <row r="87" spans="1:9" s="16" customFormat="1" ht="15" customHeight="1" x14ac:dyDescent="0.25">
      <c r="A87" s="192"/>
      <c r="B87" s="158" t="s">
        <v>42</v>
      </c>
      <c r="C87" s="157">
        <v>12320</v>
      </c>
      <c r="D87" s="157">
        <v>380</v>
      </c>
      <c r="E87" s="157">
        <v>1525</v>
      </c>
      <c r="F87" s="157">
        <v>50</v>
      </c>
      <c r="G87" s="157">
        <v>4340</v>
      </c>
      <c r="H87" s="157">
        <v>145</v>
      </c>
      <c r="I87" s="157">
        <v>575</v>
      </c>
    </row>
    <row r="88" spans="1:9" ht="15" customHeight="1" x14ac:dyDescent="0.25">
      <c r="A88" s="191" t="s">
        <v>49</v>
      </c>
      <c r="B88" s="146" t="s">
        <v>39</v>
      </c>
      <c r="C88" s="147">
        <v>8930</v>
      </c>
      <c r="D88" s="147">
        <v>5</v>
      </c>
      <c r="E88" s="147">
        <v>215</v>
      </c>
      <c r="F88" s="147">
        <v>0</v>
      </c>
      <c r="G88" s="147">
        <v>895</v>
      </c>
      <c r="H88" s="147">
        <v>0</v>
      </c>
      <c r="I88" s="147">
        <v>5</v>
      </c>
    </row>
    <row r="89" spans="1:9" ht="15" customHeight="1" x14ac:dyDescent="0.25">
      <c r="A89" s="191"/>
      <c r="B89" s="146" t="s">
        <v>40</v>
      </c>
      <c r="C89" s="147">
        <v>160</v>
      </c>
      <c r="D89" s="147">
        <v>0</v>
      </c>
      <c r="E89" s="147">
        <v>0</v>
      </c>
      <c r="F89" s="147">
        <v>0</v>
      </c>
      <c r="G89" s="147">
        <v>10</v>
      </c>
      <c r="H89" s="147">
        <v>0</v>
      </c>
      <c r="I89" s="147">
        <v>0</v>
      </c>
    </row>
    <row r="90" spans="1:9" ht="15" customHeight="1" x14ac:dyDescent="0.25">
      <c r="A90" s="191"/>
      <c r="B90" s="146" t="s">
        <v>43</v>
      </c>
      <c r="C90" s="147">
        <v>3870</v>
      </c>
      <c r="D90" s="147">
        <v>70</v>
      </c>
      <c r="E90" s="147">
        <v>470</v>
      </c>
      <c r="F90" s="147">
        <v>10</v>
      </c>
      <c r="G90" s="147">
        <v>1505</v>
      </c>
      <c r="H90" s="147">
        <v>25</v>
      </c>
      <c r="I90" s="147">
        <v>105</v>
      </c>
    </row>
    <row r="91" spans="1:9" ht="15" customHeight="1" x14ac:dyDescent="0.25">
      <c r="A91" s="191"/>
      <c r="B91" s="148" t="s">
        <v>41</v>
      </c>
      <c r="C91" s="147">
        <v>1690</v>
      </c>
      <c r="D91" s="147">
        <v>40</v>
      </c>
      <c r="E91" s="147">
        <v>270</v>
      </c>
      <c r="F91" s="147">
        <v>10</v>
      </c>
      <c r="G91" s="147">
        <v>485</v>
      </c>
      <c r="H91" s="147">
        <v>15</v>
      </c>
      <c r="I91" s="147">
        <v>65</v>
      </c>
    </row>
    <row r="92" spans="1:9" s="16" customFormat="1" ht="15" customHeight="1" x14ac:dyDescent="0.25">
      <c r="A92" s="191"/>
      <c r="B92" s="149" t="s">
        <v>42</v>
      </c>
      <c r="C92" s="150">
        <v>14650</v>
      </c>
      <c r="D92" s="150">
        <v>115</v>
      </c>
      <c r="E92" s="150">
        <v>955</v>
      </c>
      <c r="F92" s="150">
        <v>15</v>
      </c>
      <c r="G92" s="150">
        <v>2895</v>
      </c>
      <c r="H92" s="150">
        <v>40</v>
      </c>
      <c r="I92" s="150">
        <v>170</v>
      </c>
    </row>
    <row r="93" spans="1:9" ht="15" customHeight="1" x14ac:dyDescent="0.25">
      <c r="A93" s="192" t="s">
        <v>60</v>
      </c>
      <c r="B93" s="151" t="s">
        <v>39</v>
      </c>
      <c r="C93" s="155">
        <v>36155</v>
      </c>
      <c r="D93" s="155">
        <v>755</v>
      </c>
      <c r="E93" s="155">
        <v>2360</v>
      </c>
      <c r="F93" s="155">
        <v>50</v>
      </c>
      <c r="G93" s="155">
        <v>4005</v>
      </c>
      <c r="H93" s="155">
        <v>85</v>
      </c>
      <c r="I93" s="155">
        <v>885</v>
      </c>
    </row>
    <row r="94" spans="1:9" ht="15" customHeight="1" x14ac:dyDescent="0.25">
      <c r="A94" s="192"/>
      <c r="B94" s="151" t="s">
        <v>40</v>
      </c>
      <c r="C94" s="155">
        <v>4825</v>
      </c>
      <c r="D94" s="155">
        <v>30</v>
      </c>
      <c r="E94" s="155">
        <v>35</v>
      </c>
      <c r="F94" s="155">
        <v>0</v>
      </c>
      <c r="G94" s="155">
        <v>170</v>
      </c>
      <c r="H94" s="155">
        <v>0</v>
      </c>
      <c r="I94" s="155">
        <v>30</v>
      </c>
    </row>
    <row r="95" spans="1:9" ht="15" customHeight="1" x14ac:dyDescent="0.25">
      <c r="A95" s="192"/>
      <c r="B95" s="151" t="s">
        <v>43</v>
      </c>
      <c r="C95" s="155">
        <v>10280</v>
      </c>
      <c r="D95" s="155">
        <v>250</v>
      </c>
      <c r="E95" s="155">
        <v>2490</v>
      </c>
      <c r="F95" s="155">
        <v>100</v>
      </c>
      <c r="G95" s="155">
        <v>8860</v>
      </c>
      <c r="H95" s="155">
        <v>360</v>
      </c>
      <c r="I95" s="155">
        <v>710</v>
      </c>
    </row>
    <row r="96" spans="1:9" ht="15" customHeight="1" x14ac:dyDescent="0.25">
      <c r="A96" s="192"/>
      <c r="B96" s="151" t="s">
        <v>41</v>
      </c>
      <c r="C96" s="155">
        <v>1115</v>
      </c>
      <c r="D96" s="155">
        <v>20</v>
      </c>
      <c r="E96" s="155">
        <v>410</v>
      </c>
      <c r="F96" s="155">
        <v>10</v>
      </c>
      <c r="G96" s="155">
        <v>840</v>
      </c>
      <c r="H96" s="155">
        <v>20</v>
      </c>
      <c r="I96" s="155">
        <v>50</v>
      </c>
    </row>
    <row r="97" spans="1:9" s="16" customFormat="1" ht="15" customHeight="1" x14ac:dyDescent="0.25">
      <c r="A97" s="192"/>
      <c r="B97" s="158" t="s">
        <v>42</v>
      </c>
      <c r="C97" s="157">
        <v>52375</v>
      </c>
      <c r="D97" s="157">
        <v>1060</v>
      </c>
      <c r="E97" s="157">
        <v>5305</v>
      </c>
      <c r="F97" s="157">
        <v>160</v>
      </c>
      <c r="G97" s="157">
        <v>13875</v>
      </c>
      <c r="H97" s="157">
        <v>460</v>
      </c>
      <c r="I97" s="157">
        <v>1680</v>
      </c>
    </row>
    <row r="98" spans="1:9" ht="15" customHeight="1" x14ac:dyDescent="0.25">
      <c r="A98" s="191" t="s">
        <v>51</v>
      </c>
      <c r="B98" s="146" t="s">
        <v>39</v>
      </c>
      <c r="C98" s="147">
        <v>42805</v>
      </c>
      <c r="D98" s="147">
        <v>325</v>
      </c>
      <c r="E98" s="147">
        <v>1405</v>
      </c>
      <c r="F98" s="147">
        <v>10</v>
      </c>
      <c r="G98" s="147">
        <v>2120</v>
      </c>
      <c r="H98" s="147">
        <v>15</v>
      </c>
      <c r="I98" s="147">
        <v>345</v>
      </c>
    </row>
    <row r="99" spans="1:9" ht="15" customHeight="1" x14ac:dyDescent="0.25">
      <c r="A99" s="191"/>
      <c r="B99" s="146" t="s">
        <v>40</v>
      </c>
      <c r="C99" s="147">
        <v>13355</v>
      </c>
      <c r="D99" s="147">
        <v>65</v>
      </c>
      <c r="E99" s="147">
        <v>105</v>
      </c>
      <c r="F99" s="147">
        <v>0</v>
      </c>
      <c r="G99" s="147">
        <v>115</v>
      </c>
      <c r="H99" s="147">
        <v>0</v>
      </c>
      <c r="I99" s="147">
        <v>70</v>
      </c>
    </row>
    <row r="100" spans="1:9" ht="15" customHeight="1" x14ac:dyDescent="0.25">
      <c r="A100" s="191"/>
      <c r="B100" s="146" t="s">
        <v>43</v>
      </c>
      <c r="C100" s="147">
        <v>15655</v>
      </c>
      <c r="D100" s="147">
        <v>220</v>
      </c>
      <c r="E100" s="147">
        <v>885</v>
      </c>
      <c r="F100" s="147">
        <v>35</v>
      </c>
      <c r="G100" s="147">
        <v>2495</v>
      </c>
      <c r="H100" s="147">
        <v>95</v>
      </c>
      <c r="I100" s="147">
        <v>350</v>
      </c>
    </row>
    <row r="101" spans="1:9" ht="15" customHeight="1" x14ac:dyDescent="0.25">
      <c r="A101" s="191"/>
      <c r="B101" s="148" t="s">
        <v>41</v>
      </c>
      <c r="C101" s="147">
        <v>1175</v>
      </c>
      <c r="D101" s="147">
        <v>25</v>
      </c>
      <c r="E101" s="147">
        <v>230</v>
      </c>
      <c r="F101" s="147">
        <v>15</v>
      </c>
      <c r="G101" s="147">
        <v>475</v>
      </c>
      <c r="H101" s="147">
        <v>30</v>
      </c>
      <c r="I101" s="147">
        <v>70</v>
      </c>
    </row>
    <row r="102" spans="1:9" s="16" customFormat="1" ht="15" customHeight="1" x14ac:dyDescent="0.25">
      <c r="A102" s="191"/>
      <c r="B102" s="149" t="s">
        <v>42</v>
      </c>
      <c r="C102" s="150">
        <v>72990</v>
      </c>
      <c r="D102" s="150">
        <v>635</v>
      </c>
      <c r="E102" s="150">
        <v>2625</v>
      </c>
      <c r="F102" s="150">
        <v>60</v>
      </c>
      <c r="G102" s="150">
        <v>5205</v>
      </c>
      <c r="H102" s="150">
        <v>140</v>
      </c>
      <c r="I102" s="150">
        <v>840</v>
      </c>
    </row>
    <row r="103" spans="1:9" ht="15" customHeight="1" x14ac:dyDescent="0.25">
      <c r="A103" s="192" t="s">
        <v>52</v>
      </c>
      <c r="B103" s="151" t="s">
        <v>39</v>
      </c>
      <c r="C103" s="155">
        <v>875</v>
      </c>
      <c r="D103" s="155">
        <v>5</v>
      </c>
      <c r="E103" s="155">
        <v>20</v>
      </c>
      <c r="F103" s="155">
        <v>0</v>
      </c>
      <c r="G103" s="155">
        <v>175</v>
      </c>
      <c r="H103" s="155">
        <v>0</v>
      </c>
      <c r="I103" s="155">
        <v>5</v>
      </c>
    </row>
    <row r="104" spans="1:9" ht="15" customHeight="1" x14ac:dyDescent="0.25">
      <c r="A104" s="192"/>
      <c r="B104" s="151" t="s">
        <v>40</v>
      </c>
      <c r="C104" s="155">
        <v>20</v>
      </c>
      <c r="D104" s="155">
        <v>0</v>
      </c>
      <c r="E104" s="155">
        <v>0</v>
      </c>
      <c r="F104" s="155">
        <v>0</v>
      </c>
      <c r="G104" s="155">
        <v>0</v>
      </c>
      <c r="H104" s="155">
        <v>0</v>
      </c>
      <c r="I104" s="155">
        <v>0</v>
      </c>
    </row>
    <row r="105" spans="1:9" ht="15" customHeight="1" x14ac:dyDescent="0.25">
      <c r="A105" s="192"/>
      <c r="B105" s="151" t="s">
        <v>43</v>
      </c>
      <c r="C105" s="155">
        <v>155</v>
      </c>
      <c r="D105" s="155">
        <v>0</v>
      </c>
      <c r="E105" s="155">
        <v>25</v>
      </c>
      <c r="F105" s="155">
        <v>0</v>
      </c>
      <c r="G105" s="155">
        <v>10</v>
      </c>
      <c r="H105" s="155">
        <v>0</v>
      </c>
      <c r="I105" s="155">
        <v>0</v>
      </c>
    </row>
    <row r="106" spans="1:9" ht="15" customHeight="1" x14ac:dyDescent="0.25">
      <c r="A106" s="192"/>
      <c r="B106" s="151" t="s">
        <v>41</v>
      </c>
      <c r="C106" s="155">
        <v>55</v>
      </c>
      <c r="D106" s="155">
        <v>0</v>
      </c>
      <c r="E106" s="155">
        <v>5</v>
      </c>
      <c r="F106" s="155">
        <v>0</v>
      </c>
      <c r="G106" s="155">
        <v>25</v>
      </c>
      <c r="H106" s="155">
        <v>0</v>
      </c>
      <c r="I106" s="155">
        <v>0</v>
      </c>
    </row>
    <row r="107" spans="1:9" s="16" customFormat="1" ht="15" customHeight="1" x14ac:dyDescent="0.25">
      <c r="A107" s="192"/>
      <c r="B107" s="158" t="s">
        <v>42</v>
      </c>
      <c r="C107" s="157">
        <v>1110</v>
      </c>
      <c r="D107" s="157">
        <v>5</v>
      </c>
      <c r="E107" s="157">
        <v>50</v>
      </c>
      <c r="F107" s="157">
        <v>0</v>
      </c>
      <c r="G107" s="157">
        <v>210</v>
      </c>
      <c r="H107" s="157">
        <v>0</v>
      </c>
      <c r="I107" s="157">
        <v>5</v>
      </c>
    </row>
    <row r="108" spans="1:9" s="12" customFormat="1" ht="15" customHeight="1" x14ac:dyDescent="0.25">
      <c r="A108" s="194" t="s">
        <v>244</v>
      </c>
      <c r="B108" s="146" t="s">
        <v>39</v>
      </c>
      <c r="C108" s="147">
        <v>292435</v>
      </c>
      <c r="D108" s="147">
        <v>8930</v>
      </c>
      <c r="E108" s="147">
        <v>16455</v>
      </c>
      <c r="F108" s="147">
        <v>615</v>
      </c>
      <c r="G108" s="147">
        <v>37630</v>
      </c>
      <c r="H108" s="147">
        <v>1355</v>
      </c>
      <c r="I108" s="147">
        <v>10905</v>
      </c>
    </row>
    <row r="109" spans="1:9" s="12" customFormat="1" ht="15" customHeight="1" x14ac:dyDescent="0.25">
      <c r="A109" s="194"/>
      <c r="B109" s="146" t="s">
        <v>40</v>
      </c>
      <c r="C109" s="147">
        <v>40850</v>
      </c>
      <c r="D109" s="147">
        <v>675</v>
      </c>
      <c r="E109" s="147">
        <v>830</v>
      </c>
      <c r="F109" s="147">
        <v>20</v>
      </c>
      <c r="G109" s="147">
        <v>3675</v>
      </c>
      <c r="H109" s="147">
        <v>70</v>
      </c>
      <c r="I109" s="147">
        <v>760</v>
      </c>
    </row>
    <row r="110" spans="1:9" s="12" customFormat="1" ht="15" customHeight="1" x14ac:dyDescent="0.25">
      <c r="A110" s="194"/>
      <c r="B110" s="146" t="s">
        <v>43</v>
      </c>
      <c r="C110" s="147">
        <v>111550</v>
      </c>
      <c r="D110" s="147">
        <v>3665</v>
      </c>
      <c r="E110" s="147">
        <v>16555</v>
      </c>
      <c r="F110" s="147">
        <v>815</v>
      </c>
      <c r="G110" s="147">
        <v>70330</v>
      </c>
      <c r="H110" s="147">
        <v>3835</v>
      </c>
      <c r="I110" s="147">
        <v>8310</v>
      </c>
    </row>
    <row r="111" spans="1:9" s="12" customFormat="1" ht="15" customHeight="1" x14ac:dyDescent="0.25">
      <c r="A111" s="194"/>
      <c r="B111" s="148" t="s">
        <v>41</v>
      </c>
      <c r="C111" s="147">
        <v>10970</v>
      </c>
      <c r="D111" s="147">
        <v>305</v>
      </c>
      <c r="E111" s="147">
        <v>2425</v>
      </c>
      <c r="F111" s="147">
        <v>85</v>
      </c>
      <c r="G111" s="147">
        <v>5140</v>
      </c>
      <c r="H111" s="147">
        <v>165</v>
      </c>
      <c r="I111" s="147">
        <v>560</v>
      </c>
    </row>
    <row r="112" spans="1:9" s="25" customFormat="1" ht="15" customHeight="1" x14ac:dyDescent="0.25">
      <c r="A112" s="194"/>
      <c r="B112" s="140" t="s">
        <v>245</v>
      </c>
      <c r="C112" s="150">
        <v>455810</v>
      </c>
      <c r="D112" s="150">
        <v>13575</v>
      </c>
      <c r="E112" s="150">
        <v>36265</v>
      </c>
      <c r="F112" s="150">
        <v>1535</v>
      </c>
      <c r="G112" s="150">
        <v>116775</v>
      </c>
      <c r="H112" s="150">
        <v>5430</v>
      </c>
      <c r="I112" s="150">
        <v>20535</v>
      </c>
    </row>
    <row r="113" spans="1:9" s="16" customFormat="1" ht="15" customHeight="1" x14ac:dyDescent="0.25">
      <c r="A113" s="159" t="s">
        <v>254</v>
      </c>
      <c r="B113" s="157"/>
      <c r="C113" s="157">
        <v>544100</v>
      </c>
      <c r="D113" s="157">
        <v>54670</v>
      </c>
      <c r="E113" s="157">
        <v>47200</v>
      </c>
      <c r="F113" s="157">
        <v>6825</v>
      </c>
      <c r="G113" s="157">
        <v>151275</v>
      </c>
      <c r="H113" s="157">
        <v>23425</v>
      </c>
      <c r="I113" s="157">
        <v>84925</v>
      </c>
    </row>
    <row r="115" spans="1:9" x14ac:dyDescent="0.25">
      <c r="A115" s="14" t="s">
        <v>247</v>
      </c>
    </row>
    <row r="117" spans="1:9" x14ac:dyDescent="0.25">
      <c r="A117" s="20" t="s">
        <v>22</v>
      </c>
      <c r="B117" s="20"/>
    </row>
  </sheetData>
  <mergeCells count="25">
    <mergeCell ref="A108:A112"/>
    <mergeCell ref="A78:A82"/>
    <mergeCell ref="A83:A87"/>
    <mergeCell ref="A88:A92"/>
    <mergeCell ref="A93:A97"/>
    <mergeCell ref="A98:A102"/>
    <mergeCell ref="A103:A107"/>
    <mergeCell ref="A73:A77"/>
    <mergeCell ref="A17:A21"/>
    <mergeCell ref="A22:A26"/>
    <mergeCell ref="A27:A31"/>
    <mergeCell ref="A32:A36"/>
    <mergeCell ref="A38:A42"/>
    <mergeCell ref="A43:A47"/>
    <mergeCell ref="A48:A52"/>
    <mergeCell ref="A53:A57"/>
    <mergeCell ref="A58:A62"/>
    <mergeCell ref="A63:A67"/>
    <mergeCell ref="A68:A72"/>
    <mergeCell ref="A12:A16"/>
    <mergeCell ref="C3:D3"/>
    <mergeCell ref="E3:F3"/>
    <mergeCell ref="G3:H3"/>
    <mergeCell ref="I3:I4"/>
    <mergeCell ref="A6:A9"/>
  </mergeCells>
  <hyperlinks>
    <hyperlink ref="A117:B117" location="Index!A1" display="Back to index" xr:uid="{10490D0A-5B53-45B3-B215-4C35E8F2D789}"/>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8D27C-98EF-45F2-B8EA-00C816F23B5A}">
  <dimension ref="A1:B41"/>
  <sheetViews>
    <sheetView showGridLines="0" workbookViewId="0">
      <selection activeCell="K10" sqref="K10"/>
    </sheetView>
  </sheetViews>
  <sheetFormatPr defaultRowHeight="15" x14ac:dyDescent="0.25"/>
  <sheetData>
    <row r="1" spans="1:1" x14ac:dyDescent="0.25">
      <c r="A1" s="15" t="s">
        <v>69</v>
      </c>
    </row>
    <row r="41" spans="1:2" s="11" customFormat="1" x14ac:dyDescent="0.25">
      <c r="A41" s="20" t="s">
        <v>22</v>
      </c>
      <c r="B41" s="20"/>
    </row>
  </sheetData>
  <hyperlinks>
    <hyperlink ref="A41:B41" location="Index!A1" display="Back to index" xr:uid="{0ED47F21-391D-4FE1-956C-CB45BA40BBB3}"/>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10AA0-6E46-49E7-8DF9-8EC0EE95926B}">
  <dimension ref="A1:B19"/>
  <sheetViews>
    <sheetView showGridLines="0" workbookViewId="0"/>
  </sheetViews>
  <sheetFormatPr defaultRowHeight="15" x14ac:dyDescent="0.25"/>
  <sheetData>
    <row r="1" spans="1:1" x14ac:dyDescent="0.25">
      <c r="A1" s="15" t="s">
        <v>255</v>
      </c>
    </row>
    <row r="19" spans="1:2" s="11" customFormat="1" x14ac:dyDescent="0.25">
      <c r="A19" s="20" t="s">
        <v>22</v>
      </c>
      <c r="B19" s="20"/>
    </row>
  </sheetData>
  <hyperlinks>
    <hyperlink ref="A19:B19" location="Index!A1" display="Back to index" xr:uid="{B5425952-31C2-4A53-98E1-2290041486B6}"/>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F65F-730B-4D4D-92BC-D1C7253F9855}">
  <dimension ref="A1:D20"/>
  <sheetViews>
    <sheetView showGridLines="0" workbookViewId="0"/>
  </sheetViews>
  <sheetFormatPr defaultColWidth="8.85546875" defaultRowHeight="15" x14ac:dyDescent="0.25"/>
  <cols>
    <col min="1" max="1" width="32.85546875" customWidth="1"/>
    <col min="2" max="2" width="10.140625" customWidth="1"/>
    <col min="3" max="3" width="11.7109375" customWidth="1"/>
  </cols>
  <sheetData>
    <row r="1" spans="1:4" s="16" customFormat="1" x14ac:dyDescent="0.25">
      <c r="A1" s="16" t="s">
        <v>315</v>
      </c>
    </row>
    <row r="3" spans="1:4" x14ac:dyDescent="0.25">
      <c r="A3" s="32"/>
      <c r="B3" s="133" t="s">
        <v>256</v>
      </c>
      <c r="C3" s="133" t="s">
        <v>257</v>
      </c>
    </row>
    <row r="4" spans="1:4" x14ac:dyDescent="0.25">
      <c r="A4" s="201" t="s">
        <v>258</v>
      </c>
      <c r="B4" s="201"/>
      <c r="C4" s="201"/>
    </row>
    <row r="5" spans="1:4" x14ac:dyDescent="0.25">
      <c r="A5" s="32" t="s">
        <v>32</v>
      </c>
      <c r="B5" s="202">
        <v>33483</v>
      </c>
      <c r="C5" s="202"/>
    </row>
    <row r="6" spans="1:4" x14ac:dyDescent="0.25">
      <c r="A6" s="58" t="s">
        <v>259</v>
      </c>
      <c r="B6" s="203">
        <v>22274</v>
      </c>
      <c r="C6" s="203"/>
      <c r="D6" s="17"/>
    </row>
    <row r="7" spans="1:4" x14ac:dyDescent="0.25">
      <c r="A7" s="169" t="s">
        <v>260</v>
      </c>
      <c r="B7" s="204">
        <v>11209</v>
      </c>
      <c r="C7" s="204"/>
    </row>
    <row r="8" spans="1:4" x14ac:dyDescent="0.25">
      <c r="A8" s="52" t="s">
        <v>261</v>
      </c>
      <c r="B8" s="205">
        <v>1171</v>
      </c>
      <c r="C8" s="205"/>
    </row>
    <row r="9" spans="1:4" x14ac:dyDescent="0.25">
      <c r="A9" s="169" t="s">
        <v>259</v>
      </c>
      <c r="B9" s="206">
        <v>195</v>
      </c>
      <c r="C9" s="206"/>
    </row>
    <row r="10" spans="1:4" x14ac:dyDescent="0.25">
      <c r="A10" s="58" t="s">
        <v>262</v>
      </c>
      <c r="B10" s="199">
        <v>976</v>
      </c>
      <c r="C10" s="199"/>
    </row>
    <row r="11" spans="1:4" x14ac:dyDescent="0.25">
      <c r="A11" s="170" t="s">
        <v>263</v>
      </c>
      <c r="B11" s="200">
        <f>B5+B8</f>
        <v>34654</v>
      </c>
      <c r="C11" s="200"/>
    </row>
    <row r="12" spans="1:4" x14ac:dyDescent="0.25">
      <c r="A12" s="201" t="s">
        <v>264</v>
      </c>
      <c r="B12" s="201"/>
      <c r="C12" s="201"/>
    </row>
    <row r="13" spans="1:4" x14ac:dyDescent="0.25">
      <c r="A13" s="32" t="s">
        <v>265</v>
      </c>
      <c r="B13" s="30">
        <v>17855</v>
      </c>
      <c r="C13" s="30">
        <v>36185</v>
      </c>
    </row>
    <row r="14" spans="1:4" x14ac:dyDescent="0.25">
      <c r="A14" s="52" t="s">
        <v>266</v>
      </c>
      <c r="B14" s="60">
        <v>24185</v>
      </c>
      <c r="C14" s="60">
        <v>28200</v>
      </c>
    </row>
    <row r="15" spans="1:4" x14ac:dyDescent="0.25">
      <c r="A15" s="32" t="s">
        <v>267</v>
      </c>
      <c r="B15" s="30">
        <v>16630</v>
      </c>
      <c r="C15" s="30">
        <v>20535</v>
      </c>
    </row>
    <row r="16" spans="1:4" x14ac:dyDescent="0.25">
      <c r="A16" s="54" t="s">
        <v>268</v>
      </c>
      <c r="B16" s="59">
        <v>58670</v>
      </c>
      <c r="C16" s="59">
        <v>84925</v>
      </c>
    </row>
    <row r="18" spans="1:2" x14ac:dyDescent="0.25">
      <c r="A18" s="14" t="s">
        <v>104</v>
      </c>
    </row>
    <row r="20" spans="1:2" s="11" customFormat="1" x14ac:dyDescent="0.25">
      <c r="A20" s="20" t="s">
        <v>22</v>
      </c>
      <c r="B20" s="20"/>
    </row>
  </sheetData>
  <mergeCells count="9">
    <mergeCell ref="B10:C10"/>
    <mergeCell ref="B11:C11"/>
    <mergeCell ref="A12:C12"/>
    <mergeCell ref="A4:C4"/>
    <mergeCell ref="B5:C5"/>
    <mergeCell ref="B6:C6"/>
    <mergeCell ref="B7:C7"/>
    <mergeCell ref="B8:C8"/>
    <mergeCell ref="B9:C9"/>
  </mergeCells>
  <hyperlinks>
    <hyperlink ref="A20:B20" location="Index!A1" display="Back to index" xr:uid="{AEAD20CE-A216-46AC-955C-9E684E15D297}"/>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94C82-CFEB-4F3F-B65F-28CFB1F661F6}">
  <dimension ref="A1:B28"/>
  <sheetViews>
    <sheetView showGridLines="0" workbookViewId="0"/>
  </sheetViews>
  <sheetFormatPr defaultRowHeight="15" x14ac:dyDescent="0.25"/>
  <sheetData>
    <row r="1" spans="1:1" x14ac:dyDescent="0.25">
      <c r="A1" s="16" t="s">
        <v>269</v>
      </c>
    </row>
    <row r="28" spans="1:2" s="11" customFormat="1" x14ac:dyDescent="0.25">
      <c r="A28" s="20" t="s">
        <v>22</v>
      </c>
      <c r="B28" s="20"/>
    </row>
  </sheetData>
  <hyperlinks>
    <hyperlink ref="A28:B28" location="Index!A1" display="Back to index" xr:uid="{7CED5C82-ADBB-4C0B-82B9-C4685E30719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A7F67-0416-4CBA-96FC-C6B58B545CFA}">
  <dimension ref="A1:C22"/>
  <sheetViews>
    <sheetView showGridLines="0" workbookViewId="0"/>
  </sheetViews>
  <sheetFormatPr defaultColWidth="8.85546875" defaultRowHeight="15" x14ac:dyDescent="0.25"/>
  <cols>
    <col min="1" max="1" width="44.140625" customWidth="1"/>
    <col min="2" max="2" width="9.5703125" customWidth="1"/>
    <col min="7" max="7" width="26.7109375" customWidth="1"/>
  </cols>
  <sheetData>
    <row r="1" spans="1:3" s="16" customFormat="1" x14ac:dyDescent="0.25">
      <c r="A1" s="16" t="s">
        <v>270</v>
      </c>
    </row>
    <row r="3" spans="1:3" s="11" customFormat="1" ht="15" customHeight="1" x14ac:dyDescent="0.25">
      <c r="A3" s="26"/>
      <c r="B3" s="133" t="s">
        <v>256</v>
      </c>
      <c r="C3" s="133" t="s">
        <v>257</v>
      </c>
    </row>
    <row r="4" spans="1:3" s="11" customFormat="1" x14ac:dyDescent="0.25">
      <c r="A4" s="201" t="s">
        <v>271</v>
      </c>
      <c r="B4" s="201"/>
      <c r="C4" s="201"/>
    </row>
    <row r="5" spans="1:3" s="11" customFormat="1" x14ac:dyDescent="0.25">
      <c r="A5" s="28" t="s">
        <v>272</v>
      </c>
      <c r="B5" s="207">
        <v>87061</v>
      </c>
      <c r="C5" s="207"/>
    </row>
    <row r="6" spans="1:3" s="11" customFormat="1" x14ac:dyDescent="0.25">
      <c r="A6" s="52" t="s">
        <v>273</v>
      </c>
      <c r="B6" s="171">
        <v>42235</v>
      </c>
      <c r="C6" s="171">
        <v>64580</v>
      </c>
    </row>
    <row r="7" spans="1:3" s="11" customFormat="1" x14ac:dyDescent="0.25">
      <c r="A7" s="34" t="s">
        <v>274</v>
      </c>
      <c r="B7" s="172">
        <f>B5-B6</f>
        <v>44826</v>
      </c>
      <c r="C7" s="172">
        <f>B5-C6</f>
        <v>22481</v>
      </c>
    </row>
    <row r="8" spans="1:3" s="11" customFormat="1" x14ac:dyDescent="0.25">
      <c r="A8" s="201" t="s">
        <v>228</v>
      </c>
      <c r="B8" s="201" t="s">
        <v>256</v>
      </c>
      <c r="C8" s="201" t="s">
        <v>257</v>
      </c>
    </row>
    <row r="9" spans="1:3" s="11" customFormat="1" x14ac:dyDescent="0.25">
      <c r="A9" s="28" t="s">
        <v>275</v>
      </c>
      <c r="B9" s="207">
        <v>123790</v>
      </c>
      <c r="C9" s="207"/>
    </row>
    <row r="10" spans="1:3" s="11" customFormat="1" x14ac:dyDescent="0.25">
      <c r="A10" s="52" t="s">
        <v>276</v>
      </c>
      <c r="B10" s="171">
        <v>64509</v>
      </c>
      <c r="C10" s="171">
        <v>86854</v>
      </c>
    </row>
    <row r="11" spans="1:3" s="11" customFormat="1" x14ac:dyDescent="0.25">
      <c r="A11" s="34" t="s">
        <v>277</v>
      </c>
      <c r="B11" s="172">
        <f>B9-B10</f>
        <v>59281</v>
      </c>
      <c r="C11" s="172">
        <f>B9-C10</f>
        <v>36936</v>
      </c>
    </row>
    <row r="12" spans="1:3" s="11" customFormat="1" x14ac:dyDescent="0.25"/>
    <row r="13" spans="1:3" x14ac:dyDescent="0.25">
      <c r="A13" s="14" t="s">
        <v>104</v>
      </c>
    </row>
    <row r="15" spans="1:3" s="11" customFormat="1" x14ac:dyDescent="0.25">
      <c r="A15" s="20" t="s">
        <v>22</v>
      </c>
      <c r="B15" s="20"/>
    </row>
    <row r="22" spans="1:1" x14ac:dyDescent="0.25">
      <c r="A22" s="22"/>
    </row>
  </sheetData>
  <mergeCells count="4">
    <mergeCell ref="A4:C4"/>
    <mergeCell ref="B5:C5"/>
    <mergeCell ref="A8:C8"/>
    <mergeCell ref="B9:C9"/>
  </mergeCells>
  <hyperlinks>
    <hyperlink ref="A15:B15" location="Index!A1" display="Back to index" xr:uid="{6686F51E-EEE8-4036-A0A5-078622A2CA98}"/>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70C6B-6ED2-4E81-B445-10431F101191}">
  <dimension ref="A1:D24"/>
  <sheetViews>
    <sheetView showGridLines="0" workbookViewId="0"/>
  </sheetViews>
  <sheetFormatPr defaultColWidth="8.85546875" defaultRowHeight="15" x14ac:dyDescent="0.25"/>
  <cols>
    <col min="1" max="1" width="4.140625" customWidth="1"/>
    <col min="2" max="2" width="42.85546875" customWidth="1"/>
  </cols>
  <sheetData>
    <row r="1" spans="1:4" x14ac:dyDescent="0.25">
      <c r="A1" s="23" t="s">
        <v>278</v>
      </c>
    </row>
    <row r="3" spans="1:4" s="11" customFormat="1" ht="15" customHeight="1" x14ac:dyDescent="0.25">
      <c r="A3" s="208" t="s">
        <v>37</v>
      </c>
      <c r="B3" s="208"/>
      <c r="C3" s="208"/>
    </row>
    <row r="4" spans="1:4" s="11" customFormat="1" x14ac:dyDescent="0.25">
      <c r="A4" s="49" t="s">
        <v>279</v>
      </c>
      <c r="B4" s="49" t="s">
        <v>280</v>
      </c>
      <c r="C4" s="43">
        <v>66014</v>
      </c>
    </row>
    <row r="5" spans="1:4" s="11" customFormat="1" x14ac:dyDescent="0.25">
      <c r="A5" s="52" t="s">
        <v>281</v>
      </c>
      <c r="B5" s="52" t="s">
        <v>282</v>
      </c>
      <c r="C5" s="171">
        <v>33483</v>
      </c>
    </row>
    <row r="6" spans="1:4" s="11" customFormat="1" x14ac:dyDescent="0.25">
      <c r="A6" s="51" t="s">
        <v>283</v>
      </c>
      <c r="B6" s="51" t="s">
        <v>284</v>
      </c>
      <c r="C6" s="38" t="s">
        <v>285</v>
      </c>
    </row>
    <row r="7" spans="1:4" s="11" customFormat="1" ht="15" customHeight="1" x14ac:dyDescent="0.25">
      <c r="A7" s="208" t="s">
        <v>121</v>
      </c>
      <c r="B7" s="208"/>
      <c r="C7" s="208"/>
    </row>
    <row r="8" spans="1:4" s="11" customFormat="1" x14ac:dyDescent="0.25">
      <c r="A8" s="49" t="s">
        <v>286</v>
      </c>
      <c r="B8" s="49" t="s">
        <v>280</v>
      </c>
      <c r="C8" s="43">
        <v>136918</v>
      </c>
    </row>
    <row r="9" spans="1:4" s="11" customFormat="1" x14ac:dyDescent="0.25">
      <c r="A9" s="52" t="s">
        <v>287</v>
      </c>
      <c r="B9" s="52" t="s">
        <v>288</v>
      </c>
      <c r="C9" s="171">
        <v>58670</v>
      </c>
    </row>
    <row r="10" spans="1:4" s="11" customFormat="1" x14ac:dyDescent="0.25">
      <c r="A10" s="49" t="s">
        <v>289</v>
      </c>
      <c r="B10" s="49" t="s">
        <v>290</v>
      </c>
      <c r="C10" s="43">
        <v>84925</v>
      </c>
    </row>
    <row r="11" spans="1:4" s="11" customFormat="1" x14ac:dyDescent="0.25">
      <c r="A11" s="52" t="s">
        <v>291</v>
      </c>
      <c r="B11" s="52" t="s">
        <v>292</v>
      </c>
      <c r="C11" s="171">
        <v>1171</v>
      </c>
    </row>
    <row r="12" spans="1:4" s="11" customFormat="1" ht="30" x14ac:dyDescent="0.25">
      <c r="A12" s="51" t="s">
        <v>293</v>
      </c>
      <c r="B12" s="51" t="s">
        <v>294</v>
      </c>
      <c r="C12" s="45">
        <f>C8-C9-C11</f>
        <v>77077</v>
      </c>
      <c r="D12" s="24"/>
    </row>
    <row r="13" spans="1:4" s="11" customFormat="1" ht="30" x14ac:dyDescent="0.25">
      <c r="A13" s="54" t="s">
        <v>295</v>
      </c>
      <c r="B13" s="50" t="s">
        <v>296</v>
      </c>
      <c r="C13" s="173">
        <f>C8-C10-C11</f>
        <v>50822</v>
      </c>
      <c r="D13" s="24"/>
    </row>
    <row r="14" spans="1:4" s="11" customFormat="1" ht="15" customHeight="1" x14ac:dyDescent="0.25">
      <c r="A14" s="208" t="s">
        <v>297</v>
      </c>
      <c r="B14" s="208"/>
      <c r="C14" s="208"/>
    </row>
    <row r="15" spans="1:4" s="11" customFormat="1" x14ac:dyDescent="0.25">
      <c r="A15" s="49" t="s">
        <v>298</v>
      </c>
      <c r="B15" s="49" t="s">
        <v>299</v>
      </c>
      <c r="C15" s="43">
        <v>202932</v>
      </c>
    </row>
    <row r="16" spans="1:4" s="11" customFormat="1" x14ac:dyDescent="0.25">
      <c r="A16" s="52" t="s">
        <v>300</v>
      </c>
      <c r="B16" s="52" t="s">
        <v>301</v>
      </c>
      <c r="C16" s="171">
        <f>C5+C9+C11</f>
        <v>93324</v>
      </c>
      <c r="D16" s="24"/>
    </row>
    <row r="17" spans="1:4" s="11" customFormat="1" x14ac:dyDescent="0.25">
      <c r="A17" s="49" t="s">
        <v>302</v>
      </c>
      <c r="B17" s="49" t="s">
        <v>303</v>
      </c>
      <c r="C17" s="42">
        <f>C5+C10+C11</f>
        <v>119579</v>
      </c>
      <c r="D17" s="24"/>
    </row>
    <row r="18" spans="1:4" s="11" customFormat="1" ht="30" x14ac:dyDescent="0.25">
      <c r="A18" s="54" t="s">
        <v>304</v>
      </c>
      <c r="B18" s="50" t="s">
        <v>305</v>
      </c>
      <c r="C18" s="173">
        <f>C15-C16</f>
        <v>109608</v>
      </c>
      <c r="D18" s="24"/>
    </row>
    <row r="19" spans="1:4" s="11" customFormat="1" ht="30" x14ac:dyDescent="0.25">
      <c r="A19" s="51" t="s">
        <v>306</v>
      </c>
      <c r="B19" s="51" t="s">
        <v>307</v>
      </c>
      <c r="C19" s="45">
        <f>C15-C17</f>
        <v>83353</v>
      </c>
      <c r="D19" s="24"/>
    </row>
    <row r="20" spans="1:4" x14ac:dyDescent="0.25">
      <c r="A20" s="14" t="s">
        <v>308</v>
      </c>
    </row>
    <row r="21" spans="1:4" x14ac:dyDescent="0.25">
      <c r="A21" s="14" t="s">
        <v>309</v>
      </c>
    </row>
    <row r="22" spans="1:4" x14ac:dyDescent="0.25">
      <c r="A22" s="14" t="s">
        <v>310</v>
      </c>
    </row>
    <row r="23" spans="1:4" x14ac:dyDescent="0.25">
      <c r="A23" s="14"/>
    </row>
    <row r="24" spans="1:4" s="11" customFormat="1" x14ac:dyDescent="0.25">
      <c r="A24" s="20" t="s">
        <v>22</v>
      </c>
      <c r="B24" s="20"/>
    </row>
  </sheetData>
  <mergeCells count="3">
    <mergeCell ref="A3:C3"/>
    <mergeCell ref="A7:C7"/>
    <mergeCell ref="A14:C14"/>
  </mergeCells>
  <hyperlinks>
    <hyperlink ref="A24:B24" location="Index!A1" display="Back to index" xr:uid="{6D1211F1-B38D-4F7F-878B-D389A6753D0C}"/>
  </hyperlink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21F91-FE95-4366-9897-1874A3494FD5}">
  <dimension ref="A1:B30"/>
  <sheetViews>
    <sheetView showGridLines="0" workbookViewId="0">
      <selection activeCell="K10" sqref="K10"/>
    </sheetView>
  </sheetViews>
  <sheetFormatPr defaultRowHeight="15" x14ac:dyDescent="0.25"/>
  <sheetData>
    <row r="1" spans="1:1" x14ac:dyDescent="0.25">
      <c r="A1" s="15" t="s">
        <v>70</v>
      </c>
    </row>
    <row r="30" spans="1:2" s="11" customFormat="1" x14ac:dyDescent="0.25">
      <c r="A30" s="20" t="s">
        <v>22</v>
      </c>
      <c r="B30" s="20"/>
    </row>
  </sheetData>
  <hyperlinks>
    <hyperlink ref="A30:B30" location="Index!A1" display="Back to index" xr:uid="{F63767B8-827B-40BF-A98E-2D62CFC094F4}"/>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1EA6C-1A6D-405A-A50C-CBFD73045A16}">
  <dimension ref="A1:H34"/>
  <sheetViews>
    <sheetView showGridLines="0" zoomScaleNormal="100" workbookViewId="0">
      <selection activeCell="K10" sqref="K10"/>
    </sheetView>
  </sheetViews>
  <sheetFormatPr defaultColWidth="8.85546875" defaultRowHeight="15" x14ac:dyDescent="0.25"/>
  <cols>
    <col min="1" max="1" width="30.85546875" customWidth="1"/>
    <col min="2" max="2" width="13.7109375" customWidth="1"/>
    <col min="3" max="8" width="12.7109375" customWidth="1"/>
  </cols>
  <sheetData>
    <row r="1" spans="1:8" s="16" customFormat="1" x14ac:dyDescent="0.25">
      <c r="A1" s="63" t="s">
        <v>71</v>
      </c>
    </row>
    <row r="3" spans="1:8" ht="30" customHeight="1" x14ac:dyDescent="0.25">
      <c r="A3" s="51"/>
      <c r="B3" s="27"/>
      <c r="C3" s="179" t="s">
        <v>72</v>
      </c>
      <c r="D3" s="179"/>
      <c r="E3" s="179" t="s">
        <v>73</v>
      </c>
      <c r="F3" s="179"/>
      <c r="G3" s="179" t="s">
        <v>74</v>
      </c>
      <c r="H3" s="179"/>
    </row>
    <row r="4" spans="1:8" ht="30" customHeight="1" x14ac:dyDescent="0.25">
      <c r="A4" s="48"/>
      <c r="B4" s="61" t="s">
        <v>75</v>
      </c>
      <c r="C4" s="61" t="s">
        <v>76</v>
      </c>
      <c r="D4" s="61" t="s">
        <v>77</v>
      </c>
      <c r="E4" s="61" t="s">
        <v>76</v>
      </c>
      <c r="F4" s="61" t="s">
        <v>77</v>
      </c>
      <c r="G4" s="61" t="s">
        <v>76</v>
      </c>
      <c r="H4" s="61" t="s">
        <v>77</v>
      </c>
    </row>
    <row r="5" spans="1:8" ht="30" x14ac:dyDescent="0.25">
      <c r="A5" s="49" t="s">
        <v>78</v>
      </c>
      <c r="B5" s="43">
        <v>2194</v>
      </c>
      <c r="C5" s="56">
        <v>381</v>
      </c>
      <c r="D5" s="41">
        <v>0.17399999999999999</v>
      </c>
      <c r="E5" s="56">
        <v>841</v>
      </c>
      <c r="F5" s="41">
        <v>0.38300000000000001</v>
      </c>
      <c r="G5" s="43">
        <v>1222</v>
      </c>
      <c r="H5" s="41">
        <v>0.55700000000000005</v>
      </c>
    </row>
    <row r="6" spans="1:8" ht="30" x14ac:dyDescent="0.25">
      <c r="A6" s="48" t="s">
        <v>79</v>
      </c>
      <c r="B6" s="40">
        <v>1110</v>
      </c>
      <c r="C6" s="65">
        <v>118</v>
      </c>
      <c r="D6" s="39">
        <v>0.106</v>
      </c>
      <c r="E6" s="65">
        <v>548</v>
      </c>
      <c r="F6" s="39">
        <v>0.49399999999999999</v>
      </c>
      <c r="G6" s="65">
        <v>666</v>
      </c>
      <c r="H6" s="39">
        <v>0.6</v>
      </c>
    </row>
    <row r="7" spans="1:8" ht="45" x14ac:dyDescent="0.25">
      <c r="A7" s="49" t="s">
        <v>80</v>
      </c>
      <c r="B7" s="43">
        <v>1712</v>
      </c>
      <c r="C7" s="56">
        <v>218</v>
      </c>
      <c r="D7" s="41">
        <v>0.127</v>
      </c>
      <c r="E7" s="56">
        <v>529</v>
      </c>
      <c r="F7" s="41">
        <v>0.309</v>
      </c>
      <c r="G7" s="56">
        <v>747</v>
      </c>
      <c r="H7" s="41">
        <v>0.436</v>
      </c>
    </row>
    <row r="8" spans="1:8" x14ac:dyDescent="0.25">
      <c r="A8" s="48" t="s">
        <v>81</v>
      </c>
      <c r="B8" s="40">
        <v>1435</v>
      </c>
      <c r="C8" s="65">
        <v>207</v>
      </c>
      <c r="D8" s="39">
        <v>0.14499999999999999</v>
      </c>
      <c r="E8" s="65">
        <v>588</v>
      </c>
      <c r="F8" s="39">
        <v>0.40899999999999997</v>
      </c>
      <c r="G8" s="65">
        <v>795</v>
      </c>
      <c r="H8" s="39">
        <v>0.55400000000000005</v>
      </c>
    </row>
    <row r="9" spans="1:8" ht="30" x14ac:dyDescent="0.25">
      <c r="A9" s="49" t="s">
        <v>82</v>
      </c>
      <c r="B9" s="43">
        <v>1686</v>
      </c>
      <c r="C9" s="56">
        <v>171</v>
      </c>
      <c r="D9" s="41">
        <v>0.10100000000000001</v>
      </c>
      <c r="E9" s="56">
        <v>750</v>
      </c>
      <c r="F9" s="41">
        <v>0.44500000000000001</v>
      </c>
      <c r="G9" s="56">
        <v>920</v>
      </c>
      <c r="H9" s="41">
        <v>0.54600000000000004</v>
      </c>
    </row>
    <row r="10" spans="1:8" ht="30" x14ac:dyDescent="0.25">
      <c r="A10" s="48" t="s">
        <v>83</v>
      </c>
      <c r="B10" s="40">
        <v>1763</v>
      </c>
      <c r="C10" s="65">
        <v>279</v>
      </c>
      <c r="D10" s="39">
        <v>0.158</v>
      </c>
      <c r="E10" s="65">
        <v>764</v>
      </c>
      <c r="F10" s="39">
        <v>0.434</v>
      </c>
      <c r="G10" s="40">
        <v>1043</v>
      </c>
      <c r="H10" s="39">
        <v>0.59199999999999997</v>
      </c>
    </row>
    <row r="11" spans="1:8" ht="45" x14ac:dyDescent="0.25">
      <c r="A11" s="49" t="s">
        <v>84</v>
      </c>
      <c r="B11" s="56">
        <v>575</v>
      </c>
      <c r="C11" s="56">
        <v>30</v>
      </c>
      <c r="D11" s="41">
        <v>5.2999999999999999E-2</v>
      </c>
      <c r="E11" s="56">
        <v>176</v>
      </c>
      <c r="F11" s="41">
        <v>0.30599999999999999</v>
      </c>
      <c r="G11" s="56">
        <v>206</v>
      </c>
      <c r="H11" s="41">
        <v>0.35899999999999999</v>
      </c>
    </row>
    <row r="12" spans="1:8" ht="30" x14ac:dyDescent="0.25">
      <c r="A12" s="48" t="s">
        <v>85</v>
      </c>
      <c r="B12" s="65">
        <v>489</v>
      </c>
      <c r="C12" s="65">
        <v>77</v>
      </c>
      <c r="D12" s="39">
        <v>0.157</v>
      </c>
      <c r="E12" s="65">
        <v>191</v>
      </c>
      <c r="F12" s="39">
        <v>0.39100000000000001</v>
      </c>
      <c r="G12" s="65">
        <v>267</v>
      </c>
      <c r="H12" s="39">
        <v>0.54800000000000004</v>
      </c>
    </row>
    <row r="13" spans="1:8" ht="30" x14ac:dyDescent="0.25">
      <c r="A13" s="49" t="s">
        <v>86</v>
      </c>
      <c r="B13" s="56">
        <v>376</v>
      </c>
      <c r="C13" s="56">
        <v>-13</v>
      </c>
      <c r="D13" s="41">
        <v>-3.4000000000000002E-2</v>
      </c>
      <c r="E13" s="56">
        <v>92</v>
      </c>
      <c r="F13" s="41">
        <v>0.24399999999999999</v>
      </c>
      <c r="G13" s="56">
        <v>79</v>
      </c>
      <c r="H13" s="41">
        <v>0.21</v>
      </c>
    </row>
    <row r="14" spans="1:8" ht="30" x14ac:dyDescent="0.25">
      <c r="A14" s="48" t="s">
        <v>87</v>
      </c>
      <c r="B14" s="65">
        <v>738</v>
      </c>
      <c r="C14" s="65">
        <v>95</v>
      </c>
      <c r="D14" s="39">
        <v>0.129</v>
      </c>
      <c r="E14" s="65">
        <v>318</v>
      </c>
      <c r="F14" s="39">
        <v>0.43099999999999999</v>
      </c>
      <c r="G14" s="65">
        <v>413</v>
      </c>
      <c r="H14" s="39">
        <v>0.56000000000000005</v>
      </c>
    </row>
    <row r="15" spans="1:8" ht="30" x14ac:dyDescent="0.25">
      <c r="A15" s="49" t="s">
        <v>88</v>
      </c>
      <c r="B15" s="43">
        <v>2459</v>
      </c>
      <c r="C15" s="56">
        <v>349</v>
      </c>
      <c r="D15" s="41">
        <v>0.14199999999999999</v>
      </c>
      <c r="E15" s="56">
        <v>947</v>
      </c>
      <c r="F15" s="41">
        <v>0.38500000000000001</v>
      </c>
      <c r="G15" s="43">
        <v>1295</v>
      </c>
      <c r="H15" s="41">
        <v>0.52700000000000002</v>
      </c>
    </row>
    <row r="16" spans="1:8" x14ac:dyDescent="0.25">
      <c r="A16" s="48" t="s">
        <v>89</v>
      </c>
      <c r="B16" s="40">
        <v>2762</v>
      </c>
      <c r="C16" s="65">
        <v>-113</v>
      </c>
      <c r="D16" s="39">
        <v>-4.1000000000000002E-2</v>
      </c>
      <c r="E16" s="40">
        <v>1156</v>
      </c>
      <c r="F16" s="39">
        <v>0.41799999999999998</v>
      </c>
      <c r="G16" s="40">
        <v>1042</v>
      </c>
      <c r="H16" s="39">
        <v>0.377</v>
      </c>
    </row>
    <row r="17" spans="1:8" ht="30" x14ac:dyDescent="0.25">
      <c r="A17" s="49" t="s">
        <v>90</v>
      </c>
      <c r="B17" s="56">
        <v>804</v>
      </c>
      <c r="C17" s="56">
        <v>-276</v>
      </c>
      <c r="D17" s="41">
        <v>-0.34399999999999997</v>
      </c>
      <c r="E17" s="56">
        <v>348</v>
      </c>
      <c r="F17" s="41">
        <v>0.433</v>
      </c>
      <c r="G17" s="56">
        <v>72</v>
      </c>
      <c r="H17" s="41">
        <v>0.09</v>
      </c>
    </row>
    <row r="18" spans="1:8" ht="30" x14ac:dyDescent="0.25">
      <c r="A18" s="48" t="s">
        <v>91</v>
      </c>
      <c r="B18" s="65">
        <v>419</v>
      </c>
      <c r="C18" s="65">
        <v>13</v>
      </c>
      <c r="D18" s="39">
        <v>3.2000000000000001E-2</v>
      </c>
      <c r="E18" s="65">
        <v>236</v>
      </c>
      <c r="F18" s="39">
        <v>0.56399999999999995</v>
      </c>
      <c r="G18" s="65">
        <v>249</v>
      </c>
      <c r="H18" s="39">
        <v>0.59599999999999997</v>
      </c>
    </row>
    <row r="19" spans="1:8" ht="30" x14ac:dyDescent="0.25">
      <c r="A19" s="49" t="s">
        <v>92</v>
      </c>
      <c r="B19" s="43">
        <v>1258</v>
      </c>
      <c r="C19" s="56">
        <v>-119</v>
      </c>
      <c r="D19" s="41">
        <v>-9.5000000000000001E-2</v>
      </c>
      <c r="E19" s="56">
        <v>374</v>
      </c>
      <c r="F19" s="41">
        <v>0.29799999999999999</v>
      </c>
      <c r="G19" s="56">
        <v>255</v>
      </c>
      <c r="H19" s="41">
        <v>0.20300000000000001</v>
      </c>
    </row>
    <row r="20" spans="1:8" ht="30" x14ac:dyDescent="0.25">
      <c r="A20" s="48" t="s">
        <v>93</v>
      </c>
      <c r="B20" s="40">
        <v>1176</v>
      </c>
      <c r="C20" s="65">
        <v>76</v>
      </c>
      <c r="D20" s="39">
        <v>6.5000000000000002E-2</v>
      </c>
      <c r="E20" s="65">
        <v>399</v>
      </c>
      <c r="F20" s="39">
        <v>0.34</v>
      </c>
      <c r="G20" s="65">
        <v>476</v>
      </c>
      <c r="H20" s="39">
        <v>0.40500000000000003</v>
      </c>
    </row>
    <row r="21" spans="1:8" ht="30" x14ac:dyDescent="0.25">
      <c r="A21" s="49" t="s">
        <v>94</v>
      </c>
      <c r="B21" s="56">
        <v>760</v>
      </c>
      <c r="C21" s="56">
        <v>-68</v>
      </c>
      <c r="D21" s="41">
        <v>-8.8999999999999996E-2</v>
      </c>
      <c r="E21" s="56">
        <v>290</v>
      </c>
      <c r="F21" s="41">
        <v>0.38200000000000001</v>
      </c>
      <c r="G21" s="56">
        <v>222</v>
      </c>
      <c r="H21" s="41">
        <v>0.29199999999999998</v>
      </c>
    </row>
    <row r="22" spans="1:8" ht="30" x14ac:dyDescent="0.25">
      <c r="A22" s="48" t="s">
        <v>95</v>
      </c>
      <c r="B22" s="40">
        <v>2464</v>
      </c>
      <c r="C22" s="65">
        <v>394</v>
      </c>
      <c r="D22" s="39">
        <v>0.16</v>
      </c>
      <c r="E22" s="40">
        <v>1080</v>
      </c>
      <c r="F22" s="39">
        <v>0.438</v>
      </c>
      <c r="G22" s="40">
        <v>1473</v>
      </c>
      <c r="H22" s="39">
        <v>0.59799999999999998</v>
      </c>
    </row>
    <row r="23" spans="1:8" ht="30" x14ac:dyDescent="0.25">
      <c r="A23" s="49" t="s">
        <v>96</v>
      </c>
      <c r="B23" s="56">
        <v>670</v>
      </c>
      <c r="C23" s="56">
        <v>15</v>
      </c>
      <c r="D23" s="41">
        <v>2.3E-2</v>
      </c>
      <c r="E23" s="56">
        <v>307</v>
      </c>
      <c r="F23" s="41">
        <v>0.45800000000000002</v>
      </c>
      <c r="G23" s="56">
        <v>322</v>
      </c>
      <c r="H23" s="41">
        <v>0.48099999999999998</v>
      </c>
    </row>
    <row r="24" spans="1:8" x14ac:dyDescent="0.25">
      <c r="A24" s="48" t="s">
        <v>97</v>
      </c>
      <c r="B24" s="40">
        <v>2014</v>
      </c>
      <c r="C24" s="65">
        <v>-101</v>
      </c>
      <c r="D24" s="39">
        <v>-0.05</v>
      </c>
      <c r="E24" s="65">
        <v>740</v>
      </c>
      <c r="F24" s="39">
        <v>0.36799999999999999</v>
      </c>
      <c r="G24" s="65">
        <v>639</v>
      </c>
      <c r="H24" s="39">
        <v>0.317</v>
      </c>
    </row>
    <row r="25" spans="1:8" x14ac:dyDescent="0.25">
      <c r="A25" s="49" t="s">
        <v>98</v>
      </c>
      <c r="B25" s="56">
        <v>586</v>
      </c>
      <c r="C25" s="56">
        <v>104</v>
      </c>
      <c r="D25" s="41">
        <v>0.17799999999999999</v>
      </c>
      <c r="E25" s="56">
        <v>206</v>
      </c>
      <c r="F25" s="41">
        <v>0.35199999999999998</v>
      </c>
      <c r="G25" s="56">
        <v>310</v>
      </c>
      <c r="H25" s="41">
        <v>0.53</v>
      </c>
    </row>
    <row r="26" spans="1:8" ht="30" x14ac:dyDescent="0.25">
      <c r="A26" s="48" t="s">
        <v>99</v>
      </c>
      <c r="B26" s="65">
        <v>904</v>
      </c>
      <c r="C26" s="65">
        <v>-154</v>
      </c>
      <c r="D26" s="39">
        <v>-0.17100000000000001</v>
      </c>
      <c r="E26" s="65">
        <v>266</v>
      </c>
      <c r="F26" s="39">
        <v>0.29499999999999998</v>
      </c>
      <c r="G26" s="65">
        <v>112</v>
      </c>
      <c r="H26" s="39">
        <v>0.124</v>
      </c>
    </row>
    <row r="27" spans="1:8" ht="30" x14ac:dyDescent="0.25">
      <c r="A27" s="49" t="s">
        <v>100</v>
      </c>
      <c r="B27" s="43">
        <v>1163</v>
      </c>
      <c r="C27" s="56">
        <v>23</v>
      </c>
      <c r="D27" s="41">
        <v>0.02</v>
      </c>
      <c r="E27" s="56">
        <v>509</v>
      </c>
      <c r="F27" s="41">
        <v>0.438</v>
      </c>
      <c r="G27" s="56">
        <v>532</v>
      </c>
      <c r="H27" s="41">
        <v>0.45800000000000002</v>
      </c>
    </row>
    <row r="28" spans="1:8" ht="30" x14ac:dyDescent="0.25">
      <c r="A28" s="48" t="s">
        <v>101</v>
      </c>
      <c r="B28" s="65">
        <v>584</v>
      </c>
      <c r="C28" s="65">
        <v>6</v>
      </c>
      <c r="D28" s="39">
        <v>8.9999999999999993E-3</v>
      </c>
      <c r="E28" s="65">
        <v>200</v>
      </c>
      <c r="F28" s="39">
        <v>0.34300000000000003</v>
      </c>
      <c r="G28" s="65">
        <v>206</v>
      </c>
      <c r="H28" s="39">
        <v>0.35199999999999998</v>
      </c>
    </row>
    <row r="29" spans="1:8" ht="30" x14ac:dyDescent="0.25">
      <c r="A29" s="49" t="s">
        <v>102</v>
      </c>
      <c r="B29" s="43">
        <v>3068</v>
      </c>
      <c r="C29" s="56">
        <v>114</v>
      </c>
      <c r="D29" s="41">
        <v>3.6999999999999998E-2</v>
      </c>
      <c r="E29" s="43">
        <v>1254</v>
      </c>
      <c r="F29" s="41">
        <v>0.40899999999999997</v>
      </c>
      <c r="G29" s="43">
        <v>1368</v>
      </c>
      <c r="H29" s="41">
        <v>0.44600000000000001</v>
      </c>
    </row>
    <row r="30" spans="1:8" x14ac:dyDescent="0.25">
      <c r="A30" s="50" t="s">
        <v>103</v>
      </c>
      <c r="B30" s="66">
        <v>33167</v>
      </c>
      <c r="C30" s="66">
        <v>1825</v>
      </c>
      <c r="D30" s="67">
        <v>5.5E-2</v>
      </c>
      <c r="E30" s="66">
        <v>13110</v>
      </c>
      <c r="F30" s="67">
        <v>0.39500000000000002</v>
      </c>
      <c r="G30" s="66">
        <v>14936</v>
      </c>
      <c r="H30" s="67">
        <v>0.45</v>
      </c>
    </row>
    <row r="32" spans="1:8" x14ac:dyDescent="0.25">
      <c r="A32" s="68" t="s">
        <v>104</v>
      </c>
    </row>
    <row r="34" spans="1:2" s="11" customFormat="1" x14ac:dyDescent="0.25">
      <c r="A34" s="20" t="s">
        <v>22</v>
      </c>
      <c r="B34" s="20"/>
    </row>
  </sheetData>
  <mergeCells count="3">
    <mergeCell ref="C3:D3"/>
    <mergeCell ref="E3:F3"/>
    <mergeCell ref="G3:H3"/>
  </mergeCells>
  <hyperlinks>
    <hyperlink ref="A34:B34" location="Index!A1" display="Back to index" xr:uid="{6EA95225-909A-444F-8479-EADBC9A99C9F}"/>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D1753-F039-4590-96C6-05E714F666A0}">
  <dimension ref="A1:B21"/>
  <sheetViews>
    <sheetView showGridLines="0" workbookViewId="0">
      <selection activeCell="K10" sqref="K10"/>
    </sheetView>
  </sheetViews>
  <sheetFormatPr defaultRowHeight="15" x14ac:dyDescent="0.25"/>
  <sheetData>
    <row r="1" spans="1:1" x14ac:dyDescent="0.25">
      <c r="A1" s="15" t="s">
        <v>105</v>
      </c>
    </row>
    <row r="21" spans="1:2" s="11" customFormat="1" x14ac:dyDescent="0.25">
      <c r="A21" s="20" t="s">
        <v>22</v>
      </c>
      <c r="B21" s="20"/>
    </row>
  </sheetData>
  <hyperlinks>
    <hyperlink ref="A21:B21" location="Index!A1" display="Back to index" xr:uid="{6B541D02-A6C8-4CAC-9905-BA20B7868889}"/>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D2BE7-7FA3-49AE-8DFD-8436C10896AB}">
  <dimension ref="A1:B33"/>
  <sheetViews>
    <sheetView showGridLines="0" workbookViewId="0"/>
  </sheetViews>
  <sheetFormatPr defaultRowHeight="15" x14ac:dyDescent="0.25"/>
  <sheetData>
    <row r="1" spans="1:1" x14ac:dyDescent="0.25">
      <c r="A1" s="15" t="s">
        <v>106</v>
      </c>
    </row>
    <row r="33" spans="1:2" s="11" customFormat="1" x14ac:dyDescent="0.25">
      <c r="A33" s="20" t="s">
        <v>22</v>
      </c>
      <c r="B33" s="20"/>
    </row>
  </sheetData>
  <hyperlinks>
    <hyperlink ref="A33:B33" location="Index!A1" display="Back to index" xr:uid="{17D8ED28-A194-4398-B4AB-28677C85C26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A8505-9149-4145-837A-318027B4E892}">
  <dimension ref="A1:D19"/>
  <sheetViews>
    <sheetView showGridLines="0" workbookViewId="0">
      <selection activeCell="F13" sqref="F13"/>
    </sheetView>
  </sheetViews>
  <sheetFormatPr defaultRowHeight="15" x14ac:dyDescent="0.25"/>
  <cols>
    <col min="1" max="1" width="16.5703125" customWidth="1"/>
    <col min="2" max="2" width="35.85546875" customWidth="1"/>
    <col min="3" max="3" width="10.7109375" customWidth="1"/>
    <col min="4" max="4" width="12.42578125" customWidth="1"/>
  </cols>
  <sheetData>
    <row r="1" spans="1:4" x14ac:dyDescent="0.25">
      <c r="A1" s="15" t="s">
        <v>107</v>
      </c>
    </row>
    <row r="3" spans="1:4" ht="45" x14ac:dyDescent="0.25">
      <c r="A3" s="69"/>
      <c r="B3" s="69"/>
      <c r="C3" s="70" t="s">
        <v>108</v>
      </c>
      <c r="D3" s="71" t="s">
        <v>109</v>
      </c>
    </row>
    <row r="4" spans="1:4" ht="18.75" customHeight="1" x14ac:dyDescent="0.25">
      <c r="A4" s="180" t="s">
        <v>110</v>
      </c>
      <c r="B4" s="72" t="s">
        <v>111</v>
      </c>
      <c r="C4" s="73">
        <v>111658.25913344458</v>
      </c>
      <c r="D4" s="73">
        <v>288866.9800676314</v>
      </c>
    </row>
    <row r="5" spans="1:4" x14ac:dyDescent="0.25">
      <c r="A5" s="180"/>
      <c r="B5" s="74" t="s">
        <v>112</v>
      </c>
      <c r="C5" s="75">
        <v>166955.15313953752</v>
      </c>
      <c r="D5" s="75">
        <v>446273.13021282328</v>
      </c>
    </row>
    <row r="6" spans="1:4" x14ac:dyDescent="0.25">
      <c r="A6" s="180"/>
      <c r="B6" s="72" t="s">
        <v>113</v>
      </c>
      <c r="C6" s="73">
        <v>95409.310880793651</v>
      </c>
      <c r="D6" s="73">
        <v>313758.46226669993</v>
      </c>
    </row>
    <row r="7" spans="1:4" x14ac:dyDescent="0.25">
      <c r="A7" s="180"/>
      <c r="B7" s="76" t="s">
        <v>114</v>
      </c>
      <c r="C7" s="77">
        <v>-39674.89090501285</v>
      </c>
      <c r="D7" s="77">
        <v>550831.80353242811</v>
      </c>
    </row>
    <row r="8" spans="1:4" ht="25.5" x14ac:dyDescent="0.25">
      <c r="A8" s="180"/>
      <c r="B8" s="78" t="s">
        <v>115</v>
      </c>
      <c r="C8" s="79">
        <v>-25573.819936690245</v>
      </c>
      <c r="D8" s="79">
        <v>232404.46194493212</v>
      </c>
    </row>
    <row r="9" spans="1:4" ht="25.5" x14ac:dyDescent="0.25">
      <c r="A9" s="180"/>
      <c r="B9" s="80" t="s">
        <v>116</v>
      </c>
      <c r="C9" s="77">
        <v>17996.642445609625</v>
      </c>
      <c r="D9" s="77">
        <v>31107.791867930337</v>
      </c>
    </row>
    <row r="10" spans="1:4" x14ac:dyDescent="0.25">
      <c r="A10" s="180"/>
      <c r="B10" s="72" t="s">
        <v>117</v>
      </c>
      <c r="C10" s="79">
        <v>14583.924441544945</v>
      </c>
      <c r="D10" s="79">
        <v>78305.912535976429</v>
      </c>
    </row>
    <row r="11" spans="1:4" x14ac:dyDescent="0.25">
      <c r="A11" s="180"/>
      <c r="B11" s="76" t="s">
        <v>118</v>
      </c>
      <c r="C11" s="77">
        <v>-87808.55193577359</v>
      </c>
      <c r="D11" s="77">
        <v>240431.49682189015</v>
      </c>
    </row>
    <row r="12" spans="1:4" ht="25.5" x14ac:dyDescent="0.25">
      <c r="A12" s="180"/>
      <c r="B12" s="78" t="s">
        <v>119</v>
      </c>
      <c r="C12" s="73">
        <v>-6951.3649195373364</v>
      </c>
      <c r="D12" s="73">
        <v>126035.25992619626</v>
      </c>
    </row>
    <row r="13" spans="1:4" ht="30" customHeight="1" x14ac:dyDescent="0.25">
      <c r="A13" s="181" t="s">
        <v>120</v>
      </c>
      <c r="B13" s="81" t="s">
        <v>121</v>
      </c>
      <c r="C13" s="82">
        <v>439646.19425993523</v>
      </c>
      <c r="D13" s="82">
        <v>867291.85835316102</v>
      </c>
    </row>
    <row r="14" spans="1:4" x14ac:dyDescent="0.25">
      <c r="A14" s="181"/>
      <c r="B14" s="83" t="s">
        <v>37</v>
      </c>
      <c r="C14" s="84">
        <v>-115712.84543199865</v>
      </c>
      <c r="D14" s="84">
        <v>599791.71685091977</v>
      </c>
    </row>
    <row r="15" spans="1:4" x14ac:dyDescent="0.25">
      <c r="A15" s="181"/>
      <c r="B15" s="81" t="s">
        <v>122</v>
      </c>
      <c r="C15" s="85">
        <v>-77338.686484020276</v>
      </c>
      <c r="D15" s="85">
        <v>840931.72397242684</v>
      </c>
    </row>
    <row r="16" spans="1:4" x14ac:dyDescent="0.25">
      <c r="B16" s="27"/>
      <c r="C16" s="27"/>
      <c r="D16" s="27"/>
    </row>
    <row r="17" spans="1:2" x14ac:dyDescent="0.25">
      <c r="A17" s="14" t="s">
        <v>123</v>
      </c>
    </row>
    <row r="19" spans="1:2" s="11" customFormat="1" x14ac:dyDescent="0.25">
      <c r="A19" s="20" t="s">
        <v>22</v>
      </c>
      <c r="B19" s="20"/>
    </row>
  </sheetData>
  <mergeCells count="2">
    <mergeCell ref="A4:A12"/>
    <mergeCell ref="A13:A15"/>
  </mergeCells>
  <hyperlinks>
    <hyperlink ref="A19:B19" location="Index!A1" display="Back to index" xr:uid="{F2E9F06A-0088-4C45-A05A-D2853563EF5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66646-CB76-4451-A2D0-F15B72D08425}">
  <dimension ref="A1:E21"/>
  <sheetViews>
    <sheetView showGridLines="0" workbookViewId="0"/>
  </sheetViews>
  <sheetFormatPr defaultColWidth="15.7109375" defaultRowHeight="15" x14ac:dyDescent="0.25"/>
  <cols>
    <col min="1" max="1" width="32.7109375" customWidth="1"/>
  </cols>
  <sheetData>
    <row r="1" spans="1:5" x14ac:dyDescent="0.25">
      <c r="A1" s="23" t="s">
        <v>124</v>
      </c>
    </row>
    <row r="3" spans="1:5" ht="60" x14ac:dyDescent="0.25">
      <c r="A3" s="51"/>
      <c r="B3" s="86" t="s">
        <v>72</v>
      </c>
      <c r="C3" s="86" t="s">
        <v>73</v>
      </c>
      <c r="D3" s="86" t="s">
        <v>125</v>
      </c>
      <c r="E3" s="87" t="s">
        <v>126</v>
      </c>
    </row>
    <row r="4" spans="1:5" x14ac:dyDescent="0.25">
      <c r="A4" s="48" t="s">
        <v>127</v>
      </c>
      <c r="B4" s="65">
        <v>0</v>
      </c>
      <c r="C4" s="65">
        <v>0</v>
      </c>
      <c r="D4" s="65">
        <v>0</v>
      </c>
      <c r="E4" s="39">
        <v>0</v>
      </c>
    </row>
    <row r="5" spans="1:5" ht="30" x14ac:dyDescent="0.25">
      <c r="A5" s="49" t="s">
        <v>65</v>
      </c>
      <c r="B5" s="56">
        <v>347</v>
      </c>
      <c r="C5" s="43">
        <v>3485</v>
      </c>
      <c r="D5" s="43">
        <v>3832</v>
      </c>
      <c r="E5" s="41">
        <v>2E-3</v>
      </c>
    </row>
    <row r="6" spans="1:5" x14ac:dyDescent="0.25">
      <c r="A6" s="48" t="s">
        <v>24</v>
      </c>
      <c r="B6" s="40">
        <v>217319</v>
      </c>
      <c r="C6" s="40">
        <v>542721</v>
      </c>
      <c r="D6" s="40">
        <v>760039</v>
      </c>
      <c r="E6" s="39">
        <v>0.29799999999999999</v>
      </c>
    </row>
    <row r="7" spans="1:5" ht="30" x14ac:dyDescent="0.25">
      <c r="A7" s="49" t="s">
        <v>128</v>
      </c>
      <c r="B7" s="43">
        <v>18277</v>
      </c>
      <c r="C7" s="43">
        <v>41707</v>
      </c>
      <c r="D7" s="43">
        <v>59984</v>
      </c>
      <c r="E7" s="41">
        <v>2.3E-2</v>
      </c>
    </row>
    <row r="8" spans="1:5" x14ac:dyDescent="0.25">
      <c r="A8" s="48" t="s">
        <v>66</v>
      </c>
      <c r="B8" s="40">
        <v>145474</v>
      </c>
      <c r="C8" s="40">
        <v>336580</v>
      </c>
      <c r="D8" s="40">
        <v>482054</v>
      </c>
      <c r="E8" s="39">
        <v>0.189</v>
      </c>
    </row>
    <row r="9" spans="1:5" x14ac:dyDescent="0.25">
      <c r="A9" s="49" t="s">
        <v>25</v>
      </c>
      <c r="B9" s="43">
        <v>-239855</v>
      </c>
      <c r="C9" s="43">
        <v>870537</v>
      </c>
      <c r="D9" s="43">
        <v>630682</v>
      </c>
      <c r="E9" s="41">
        <v>0.247</v>
      </c>
    </row>
    <row r="10" spans="1:5" x14ac:dyDescent="0.25">
      <c r="A10" s="48" t="s">
        <v>26</v>
      </c>
      <c r="B10" s="40">
        <v>4181</v>
      </c>
      <c r="C10" s="40">
        <v>25119</v>
      </c>
      <c r="D10" s="40">
        <v>29300</v>
      </c>
      <c r="E10" s="39">
        <v>1.0999999999999999E-2</v>
      </c>
    </row>
    <row r="11" spans="1:5" ht="30" x14ac:dyDescent="0.25">
      <c r="A11" s="49" t="s">
        <v>129</v>
      </c>
      <c r="B11" s="43">
        <v>96257</v>
      </c>
      <c r="C11" s="43">
        <v>306303</v>
      </c>
      <c r="D11" s="43">
        <v>402560</v>
      </c>
      <c r="E11" s="41">
        <v>0.158</v>
      </c>
    </row>
    <row r="12" spans="1:5" ht="30" x14ac:dyDescent="0.25">
      <c r="A12" s="48" t="s">
        <v>130</v>
      </c>
      <c r="B12" s="40">
        <v>-1985</v>
      </c>
      <c r="C12" s="40">
        <v>23156</v>
      </c>
      <c r="D12" s="40">
        <v>21171</v>
      </c>
      <c r="E12" s="39">
        <v>8.0000000000000002E-3</v>
      </c>
    </row>
    <row r="13" spans="1:5" x14ac:dyDescent="0.25">
      <c r="A13" s="49" t="s">
        <v>131</v>
      </c>
      <c r="B13" s="56">
        <v>-155</v>
      </c>
      <c r="C13" s="56">
        <v>649</v>
      </c>
      <c r="D13" s="56">
        <v>494</v>
      </c>
      <c r="E13" s="41">
        <v>0</v>
      </c>
    </row>
    <row r="14" spans="1:5" ht="30" x14ac:dyDescent="0.25">
      <c r="A14" s="48" t="s">
        <v>132</v>
      </c>
      <c r="B14" s="40">
        <v>8831</v>
      </c>
      <c r="C14" s="40">
        <v>48801</v>
      </c>
      <c r="D14" s="40">
        <v>57632</v>
      </c>
      <c r="E14" s="39">
        <v>2.3E-2</v>
      </c>
    </row>
    <row r="15" spans="1:5" ht="30" x14ac:dyDescent="0.25">
      <c r="A15" s="49" t="s">
        <v>133</v>
      </c>
      <c r="B15" s="43">
        <v>-4818</v>
      </c>
      <c r="C15" s="43">
        <v>90521</v>
      </c>
      <c r="D15" s="43">
        <v>85702</v>
      </c>
      <c r="E15" s="41">
        <v>3.4000000000000002E-2</v>
      </c>
    </row>
    <row r="16" spans="1:5" x14ac:dyDescent="0.25">
      <c r="A16" s="48" t="s">
        <v>27</v>
      </c>
      <c r="B16" s="40">
        <v>2724</v>
      </c>
      <c r="C16" s="40">
        <v>18437</v>
      </c>
      <c r="D16" s="40">
        <v>21160</v>
      </c>
      <c r="E16" s="39">
        <v>8.0000000000000002E-3</v>
      </c>
    </row>
    <row r="17" spans="1:5" x14ac:dyDescent="0.25">
      <c r="A17" s="51" t="s">
        <v>134</v>
      </c>
      <c r="B17" s="46">
        <v>246595</v>
      </c>
      <c r="C17" s="46">
        <v>2308015</v>
      </c>
      <c r="D17" s="46">
        <v>2554610</v>
      </c>
      <c r="E17" s="44">
        <v>1</v>
      </c>
    </row>
    <row r="19" spans="1:5" x14ac:dyDescent="0.25">
      <c r="A19" s="68" t="s">
        <v>104</v>
      </c>
    </row>
    <row r="21" spans="1:5" s="11" customFormat="1" x14ac:dyDescent="0.25">
      <c r="A21" s="20" t="s">
        <v>22</v>
      </c>
      <c r="B21" s="20"/>
    </row>
  </sheetData>
  <hyperlinks>
    <hyperlink ref="A21:B21" location="Index!A1" display="Back to index" xr:uid="{FD8C469E-CD84-4A98-B37F-6C3B18E5C17D}"/>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5144E-47F1-45A6-99B0-2A3BFC5DF205}">
  <dimension ref="A1:B18"/>
  <sheetViews>
    <sheetView showGridLines="0" workbookViewId="0"/>
  </sheetViews>
  <sheetFormatPr defaultRowHeight="15" x14ac:dyDescent="0.25"/>
  <sheetData>
    <row r="1" spans="1:1" x14ac:dyDescent="0.25">
      <c r="A1" s="15" t="s">
        <v>135</v>
      </c>
    </row>
    <row r="18" spans="1:2" s="11" customFormat="1" x14ac:dyDescent="0.25">
      <c r="A18" s="20" t="s">
        <v>22</v>
      </c>
      <c r="B18" s="20"/>
    </row>
  </sheetData>
  <hyperlinks>
    <hyperlink ref="A18:B18" location="Index!A1" display="Back to index" xr:uid="{C9D28BB3-3499-4C06-99CC-02AB9352FB8E}"/>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Index</vt:lpstr>
      <vt:lpstr>10.1</vt:lpstr>
      <vt:lpstr>10.2</vt:lpstr>
      <vt:lpstr>10.3</vt:lpstr>
      <vt:lpstr>10.4</vt:lpstr>
      <vt:lpstr>10.5</vt:lpstr>
      <vt:lpstr>10.6</vt:lpstr>
      <vt:lpstr>10.7</vt:lpstr>
      <vt:lpstr>10.8</vt:lpstr>
      <vt:lpstr>10.9</vt:lpstr>
      <vt:lpstr>10.10</vt:lpstr>
      <vt:lpstr>10.11</vt:lpstr>
      <vt:lpstr>10.12</vt:lpstr>
      <vt:lpstr>10.13</vt:lpstr>
      <vt:lpstr>10.14</vt:lpstr>
      <vt:lpstr>10.15</vt:lpstr>
      <vt:lpstr>10.16</vt:lpstr>
      <vt:lpstr>10.17</vt:lpstr>
      <vt:lpstr>10.18</vt:lpstr>
      <vt:lpstr>10.19</vt:lpstr>
      <vt:lpstr>10.20</vt:lpstr>
      <vt:lpstr>10.21</vt:lpstr>
      <vt:lpstr>10.22</vt:lpstr>
      <vt:lpstr>10.23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Mollie Bourne</dc:creator>
  <cp:lastModifiedBy>Mollie Bourne</cp:lastModifiedBy>
  <cp:lastPrinted>2019-01-30T11:30:15Z</cp:lastPrinted>
  <dcterms:created xsi:type="dcterms:W3CDTF">2019-01-28T18:03:53Z</dcterms:created>
  <dcterms:modified xsi:type="dcterms:W3CDTF">2019-01-30T16:37:49Z</dcterms:modified>
</cp:coreProperties>
</file>